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 sites\Općina Baška 2015\dokumenti\"/>
    </mc:Choice>
  </mc:AlternateContent>
  <bookViews>
    <workbookView xWindow="0" yWindow="0" windowWidth="23640" windowHeight="4116" firstSheet="4" activeTab="11"/>
  </bookViews>
  <sheets>
    <sheet name="UGOVORI" sheetId="1" r:id="rId1"/>
    <sheet name="UDRUGE" sheetId="2" r:id="rId2"/>
    <sheet name="UGOVORI ZAKUP JP 1 GODINA" sheetId="3" r:id="rId3"/>
    <sheet name="DONACIJE" sheetId="4" r:id="rId4"/>
    <sheet name="POTPORE" sheetId="5" r:id="rId5"/>
    <sheet name="KUPOPRODAJA ZEMLJE" sheetId="6" r:id="rId6"/>
    <sheet name="VIŠEGODIŠNJI" sheetId="7" r:id="rId7"/>
    <sheet name="NARUDŽBENICE" sheetId="9" r:id="rId8"/>
    <sheet name="ZAKUP JP VIŠEGODIŠNI" sheetId="10" r:id="rId9"/>
    <sheet name="USLUGE STUDENT SERVISA" sheetId="11" r:id="rId10"/>
    <sheet name="POSL.PROSTORI U ZAKUPU" sheetId="12" r:id="rId11"/>
    <sheet name="List1" sheetId="13" r:id="rId12"/>
  </sheets>
  <definedNames>
    <definedName name="_xlnm.Print_Area" localSheetId="5">'KUPOPRODAJA ZEMLJE'!$A$1:$F$101</definedName>
    <definedName name="_xlnm.Print_Area" localSheetId="11">List1!$A$1:$N$111</definedName>
    <definedName name="_xlnm.Print_Area" localSheetId="0">UGOVORI!$A$1:$P$111</definedName>
    <definedName name="_xlnm.Print_Area" localSheetId="2">'UGOVORI ZAKUP JP 1 GODINA'!$A$1:$N$138</definedName>
    <definedName name="_xlnm.Print_Area" localSheetId="8">'ZAKUP JP VIŠEGODIŠNI'!$A$1:$N$47</definedName>
  </definedNames>
  <calcPr calcId="152511"/>
</workbook>
</file>

<file path=xl/calcChain.xml><?xml version="1.0" encoding="utf-8"?>
<calcChain xmlns="http://schemas.openxmlformats.org/spreadsheetml/2006/main">
  <c r="B10" i="13" l="1"/>
  <c r="C102" i="13" l="1"/>
  <c r="A2" i="13"/>
  <c r="B2" i="13"/>
  <c r="C2" i="13"/>
  <c r="D2" i="13"/>
  <c r="E2" i="13"/>
  <c r="G2" i="13"/>
  <c r="K2" i="13"/>
  <c r="E3" i="13"/>
  <c r="F3" i="13"/>
  <c r="G3" i="13"/>
  <c r="H3" i="13"/>
  <c r="I3" i="13"/>
  <c r="J3" i="13"/>
  <c r="K3" i="13"/>
  <c r="L3" i="13"/>
  <c r="M3" i="13"/>
  <c r="N3" i="13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1" i="13"/>
  <c r="B12" i="13"/>
  <c r="C12" i="13"/>
  <c r="D12" i="13"/>
  <c r="E12" i="13"/>
  <c r="G12" i="13"/>
  <c r="H12" i="13"/>
  <c r="I12" i="13"/>
  <c r="J12" i="13"/>
  <c r="K12" i="13"/>
  <c r="L12" i="13"/>
  <c r="M12" i="13"/>
  <c r="N12" i="13"/>
  <c r="A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4" i="13"/>
  <c r="B15" i="13"/>
  <c r="C15" i="13"/>
  <c r="D15" i="13"/>
  <c r="E15" i="13"/>
  <c r="G15" i="13"/>
  <c r="H15" i="13"/>
  <c r="I15" i="13"/>
  <c r="J15" i="13"/>
  <c r="K15" i="13"/>
  <c r="L15" i="13"/>
  <c r="M15" i="13"/>
  <c r="N15" i="13"/>
  <c r="A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7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8" i="13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19" i="13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20" i="13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21" i="13"/>
  <c r="B22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A22" i="13"/>
  <c r="B23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A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24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A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A27" i="13"/>
  <c r="B28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A28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A29" i="13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A30" i="13"/>
  <c r="B31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A31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A32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A33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A34" i="13"/>
  <c r="B35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A35" i="13"/>
  <c r="B36" i="13"/>
  <c r="C36" i="13"/>
  <c r="D36" i="13"/>
  <c r="E36" i="13"/>
  <c r="G36" i="13"/>
  <c r="H36" i="13"/>
  <c r="I36" i="13"/>
  <c r="J36" i="13"/>
  <c r="K36" i="13"/>
  <c r="L36" i="13"/>
  <c r="M36" i="13"/>
  <c r="N36" i="13"/>
  <c r="A36" i="13"/>
  <c r="B37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A37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A38" i="13"/>
  <c r="B39" i="13"/>
  <c r="C39" i="13"/>
  <c r="D39" i="13"/>
  <c r="E39" i="13"/>
  <c r="G39" i="13"/>
  <c r="H39" i="13"/>
  <c r="I39" i="13"/>
  <c r="J39" i="13"/>
  <c r="K39" i="13"/>
  <c r="L39" i="13"/>
  <c r="M39" i="13"/>
  <c r="N39" i="13"/>
  <c r="A39" i="13"/>
  <c r="B40" i="13"/>
  <c r="C40" i="13"/>
  <c r="D40" i="13"/>
  <c r="E40" i="13"/>
  <c r="G40" i="13"/>
  <c r="H40" i="13"/>
  <c r="I40" i="13"/>
  <c r="J40" i="13"/>
  <c r="K40" i="13"/>
  <c r="L40" i="13"/>
  <c r="M40" i="13"/>
  <c r="N40" i="13"/>
  <c r="A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A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A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A43" i="13"/>
  <c r="B44" i="13"/>
  <c r="C44" i="13"/>
  <c r="D44" i="13"/>
  <c r="E44" i="13"/>
  <c r="G44" i="13"/>
  <c r="H44" i="13"/>
  <c r="I44" i="13"/>
  <c r="J44" i="13"/>
  <c r="K44" i="13"/>
  <c r="L44" i="13"/>
  <c r="M44" i="13"/>
  <c r="N44" i="13"/>
  <c r="A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A45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A46" i="13"/>
  <c r="B47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A47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A48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A49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A50" i="13"/>
  <c r="B52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A51" i="13"/>
  <c r="B53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A52" i="13"/>
  <c r="B54" i="13"/>
  <c r="C54" i="13"/>
  <c r="D54" i="13"/>
  <c r="E54" i="13"/>
  <c r="G54" i="13"/>
  <c r="H54" i="13"/>
  <c r="I54" i="13"/>
  <c r="J54" i="13"/>
  <c r="K54" i="13"/>
  <c r="L54" i="13"/>
  <c r="M54" i="13"/>
  <c r="N54" i="13"/>
  <c r="A53" i="13"/>
  <c r="B55" i="13"/>
  <c r="C55" i="13"/>
  <c r="D55" i="13"/>
  <c r="E55" i="13"/>
  <c r="G55" i="13"/>
  <c r="H55" i="13"/>
  <c r="I55" i="13"/>
  <c r="J55" i="13"/>
  <c r="K55" i="13"/>
  <c r="L55" i="13"/>
  <c r="M55" i="13"/>
  <c r="N55" i="13"/>
  <c r="A54" i="13"/>
  <c r="B56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A55" i="13"/>
  <c r="B57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A56" i="13"/>
  <c r="B58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A57" i="13"/>
  <c r="B59" i="13"/>
  <c r="C59" i="13"/>
  <c r="D59" i="13"/>
  <c r="E59" i="13"/>
  <c r="G59" i="13"/>
  <c r="H59" i="13"/>
  <c r="I59" i="13"/>
  <c r="J59" i="13"/>
  <c r="K59" i="13"/>
  <c r="L59" i="13"/>
  <c r="M59" i="13"/>
  <c r="N59" i="13"/>
  <c r="A58" i="13"/>
  <c r="B60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A59" i="13"/>
  <c r="B61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A60" i="13"/>
  <c r="B62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A61" i="13"/>
  <c r="B63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A62" i="13"/>
  <c r="B64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A63" i="13"/>
  <c r="B65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A64" i="13"/>
  <c r="B66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A65" i="13"/>
  <c r="B67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A66" i="13"/>
  <c r="B68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A67" i="13"/>
  <c r="B69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A68" i="13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A69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A70" i="13"/>
  <c r="B72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A71" i="13"/>
  <c r="B73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A72" i="13"/>
  <c r="B74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A73" i="13"/>
  <c r="B75" i="13"/>
  <c r="C75" i="13"/>
  <c r="D75" i="13"/>
  <c r="E75" i="13"/>
  <c r="G75" i="13"/>
  <c r="H75" i="13"/>
  <c r="I75" i="13"/>
  <c r="J75" i="13"/>
  <c r="K75" i="13"/>
  <c r="L75" i="13"/>
  <c r="M75" i="13"/>
  <c r="N75" i="13"/>
  <c r="A74" i="13"/>
  <c r="B76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A75" i="13"/>
  <c r="B77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A76" i="13"/>
  <c r="B78" i="13"/>
  <c r="C78" i="13"/>
  <c r="D78" i="13"/>
  <c r="E78" i="13"/>
  <c r="G78" i="13"/>
  <c r="H78" i="13"/>
  <c r="I78" i="13"/>
  <c r="J78" i="13"/>
  <c r="K78" i="13"/>
  <c r="L78" i="13"/>
  <c r="M78" i="13"/>
  <c r="N78" i="13"/>
  <c r="A77" i="13"/>
  <c r="B79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A78" i="13"/>
  <c r="B80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A79" i="13"/>
  <c r="B81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A80" i="13"/>
  <c r="B82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A81" i="13"/>
  <c r="B83" i="13"/>
  <c r="C83" i="13"/>
  <c r="D83" i="13"/>
  <c r="E83" i="13"/>
  <c r="G83" i="13"/>
  <c r="H83" i="13"/>
  <c r="I83" i="13"/>
  <c r="J83" i="13"/>
  <c r="K83" i="13"/>
  <c r="L83" i="13"/>
  <c r="M83" i="13"/>
  <c r="N83" i="13"/>
  <c r="A82" i="13"/>
  <c r="B84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A83" i="13"/>
  <c r="B85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A84" i="13"/>
  <c r="B86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A85" i="13"/>
  <c r="B87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A86" i="13"/>
  <c r="B88" i="13"/>
  <c r="C88" i="13"/>
  <c r="D88" i="13"/>
  <c r="E88" i="13"/>
  <c r="F88" i="13"/>
  <c r="G88" i="13"/>
  <c r="H88" i="13"/>
  <c r="I88" i="13"/>
  <c r="J88" i="13"/>
  <c r="L88" i="13"/>
  <c r="M88" i="13"/>
  <c r="N88" i="13"/>
  <c r="A87" i="13"/>
  <c r="B89" i="13"/>
  <c r="C89" i="13"/>
  <c r="D89" i="13"/>
  <c r="E89" i="13"/>
  <c r="F89" i="13"/>
  <c r="G89" i="13"/>
  <c r="H89" i="13"/>
  <c r="I89" i="13"/>
  <c r="J89" i="13"/>
  <c r="K89" i="13"/>
  <c r="L89" i="13"/>
  <c r="M89" i="13"/>
  <c r="N89" i="13"/>
  <c r="A88" i="13"/>
  <c r="B90" i="13"/>
  <c r="C90" i="13"/>
  <c r="D90" i="13"/>
  <c r="E90" i="13"/>
  <c r="F90" i="13"/>
  <c r="G90" i="13"/>
  <c r="H90" i="13"/>
  <c r="I90" i="13"/>
  <c r="J90" i="13"/>
  <c r="K90" i="13"/>
  <c r="L90" i="13"/>
  <c r="M90" i="13"/>
  <c r="N90" i="13"/>
  <c r="A89" i="13"/>
  <c r="B91" i="13"/>
  <c r="C91" i="13"/>
  <c r="D91" i="13"/>
  <c r="E91" i="13"/>
  <c r="G91" i="13"/>
  <c r="H91" i="13"/>
  <c r="I91" i="13"/>
  <c r="J91" i="13"/>
  <c r="K91" i="13"/>
  <c r="L91" i="13"/>
  <c r="M91" i="13"/>
  <c r="N91" i="13"/>
  <c r="A90" i="13"/>
  <c r="B92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A91" i="13"/>
  <c r="B93" i="13"/>
  <c r="C93" i="13"/>
  <c r="D93" i="13"/>
  <c r="E93" i="13"/>
  <c r="F93" i="13"/>
  <c r="G93" i="13"/>
  <c r="H93" i="13"/>
  <c r="I93" i="13"/>
  <c r="J93" i="13"/>
  <c r="K93" i="13"/>
  <c r="L93" i="13"/>
  <c r="M93" i="13"/>
  <c r="N93" i="13"/>
  <c r="A92" i="13"/>
  <c r="B94" i="13"/>
  <c r="C94" i="13"/>
  <c r="D94" i="13"/>
  <c r="E94" i="13"/>
  <c r="G94" i="13"/>
  <c r="H94" i="13"/>
  <c r="I94" i="13"/>
  <c r="J94" i="13"/>
  <c r="K94" i="13"/>
  <c r="L94" i="13"/>
  <c r="M94" i="13"/>
  <c r="N94" i="13"/>
  <c r="A93" i="13"/>
  <c r="B95" i="13"/>
  <c r="C95" i="13"/>
  <c r="D95" i="13"/>
  <c r="E95" i="13"/>
  <c r="G95" i="13"/>
  <c r="H95" i="13"/>
  <c r="I95" i="13"/>
  <c r="J95" i="13"/>
  <c r="K95" i="13"/>
  <c r="L95" i="13"/>
  <c r="M95" i="13"/>
  <c r="N95" i="13"/>
  <c r="A94" i="13"/>
  <c r="B96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A95" i="13"/>
  <c r="B97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A96" i="13"/>
  <c r="B98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A97" i="13"/>
  <c r="B99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A98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A99" i="13"/>
  <c r="B101" i="13"/>
  <c r="C101" i="13"/>
  <c r="D101" i="13"/>
  <c r="E101" i="13"/>
  <c r="F101" i="13"/>
  <c r="G101" i="13"/>
  <c r="H101" i="13"/>
  <c r="I101" i="13"/>
  <c r="J101" i="13"/>
  <c r="K101" i="13"/>
  <c r="L101" i="13"/>
  <c r="M101" i="13"/>
  <c r="N101" i="13"/>
  <c r="A100" i="13"/>
  <c r="B102" i="13"/>
  <c r="D102" i="13"/>
  <c r="E102" i="13"/>
  <c r="F102" i="13"/>
  <c r="G102" i="13"/>
  <c r="H102" i="13"/>
  <c r="I102" i="13"/>
  <c r="J102" i="13"/>
  <c r="K102" i="13"/>
  <c r="L102" i="13"/>
  <c r="M102" i="13"/>
  <c r="N102" i="13"/>
  <c r="A101" i="13"/>
  <c r="B103" i="13"/>
  <c r="C103" i="13"/>
  <c r="D103" i="13"/>
  <c r="E103" i="13"/>
  <c r="F103" i="13"/>
  <c r="G103" i="13"/>
  <c r="H103" i="13"/>
  <c r="I103" i="13"/>
  <c r="J103" i="13"/>
  <c r="K103" i="13"/>
  <c r="L103" i="13"/>
  <c r="M103" i="13"/>
  <c r="N103" i="13"/>
  <c r="A102" i="13"/>
  <c r="B104" i="13"/>
  <c r="C104" i="13"/>
  <c r="D104" i="13"/>
  <c r="E104" i="13"/>
  <c r="F104" i="13"/>
  <c r="G104" i="13"/>
  <c r="H104" i="13"/>
  <c r="I104" i="13"/>
  <c r="J104" i="13"/>
  <c r="K104" i="13"/>
  <c r="L104" i="13"/>
  <c r="M104" i="13"/>
  <c r="N104" i="13"/>
  <c r="A103" i="13"/>
  <c r="B105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A104" i="13"/>
  <c r="B106" i="13"/>
  <c r="C106" i="13"/>
  <c r="D106" i="13"/>
  <c r="E106" i="13"/>
  <c r="G106" i="13"/>
  <c r="H106" i="13"/>
  <c r="I106" i="13"/>
  <c r="J106" i="13"/>
  <c r="K106" i="13"/>
  <c r="L106" i="13"/>
  <c r="M106" i="13"/>
  <c r="N106" i="13"/>
  <c r="A105" i="13"/>
  <c r="B107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A106" i="13"/>
  <c r="B108" i="13"/>
  <c r="C108" i="13"/>
  <c r="D108" i="13"/>
  <c r="E108" i="13"/>
  <c r="F108" i="13"/>
  <c r="G108" i="13"/>
  <c r="H108" i="13"/>
  <c r="I108" i="13"/>
  <c r="J108" i="13"/>
  <c r="K108" i="13"/>
  <c r="L108" i="13"/>
  <c r="M108" i="13"/>
  <c r="N108" i="13"/>
  <c r="A107" i="13"/>
  <c r="B109" i="13"/>
  <c r="C109" i="13"/>
  <c r="D109" i="13"/>
  <c r="E109" i="13"/>
  <c r="G109" i="13"/>
  <c r="H109" i="13"/>
  <c r="I109" i="13"/>
  <c r="J109" i="13"/>
  <c r="K109" i="13"/>
  <c r="L109" i="13"/>
  <c r="M109" i="13"/>
  <c r="N109" i="13"/>
  <c r="A108" i="13"/>
  <c r="B110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H111" i="13" l="1"/>
  <c r="D9" i="5"/>
  <c r="D3" i="5"/>
  <c r="G111" i="1"/>
  <c r="G111" i="13" s="1"/>
  <c r="H111" i="1"/>
  <c r="I111" i="1"/>
  <c r="I111" i="13" s="1"/>
  <c r="J111" i="1"/>
  <c r="J111" i="13" s="1"/>
  <c r="G17" i="11" l="1"/>
  <c r="F17" i="11"/>
  <c r="E69" i="6" l="1"/>
  <c r="D69" i="6"/>
  <c r="D56" i="6" l="1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D100" i="6"/>
  <c r="D101" i="6" s="1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74" i="6"/>
  <c r="E73" i="6"/>
  <c r="E72" i="6"/>
  <c r="E56" i="6" l="1"/>
  <c r="E100" i="6"/>
  <c r="E101" i="6" s="1"/>
  <c r="E23" i="6"/>
  <c r="D23" i="6"/>
  <c r="E15" i="6"/>
  <c r="E57" i="6" s="1"/>
  <c r="D15" i="6"/>
  <c r="D57" i="6" s="1"/>
  <c r="D7" i="4" l="1"/>
  <c r="D40" i="10" l="1"/>
  <c r="E41" i="10" s="1"/>
  <c r="K88" i="1"/>
  <c r="N111" i="1"/>
  <c r="N111" i="13" s="1"/>
  <c r="M111" i="1"/>
  <c r="M111" i="13" s="1"/>
  <c r="L111" i="1"/>
  <c r="L111" i="13" s="1"/>
  <c r="K111" i="1" l="1"/>
  <c r="K88" i="13"/>
  <c r="K111" i="13" s="1"/>
</calcChain>
</file>

<file path=xl/sharedStrings.xml><?xml version="1.0" encoding="utf-8"?>
<sst xmlns="http://schemas.openxmlformats.org/spreadsheetml/2006/main" count="2210" uniqueCount="970">
  <si>
    <t>1.</t>
  </si>
  <si>
    <t>A100101</t>
  </si>
  <si>
    <t>20.03.14.</t>
  </si>
  <si>
    <t>31.12.14.</t>
  </si>
  <si>
    <t>ZAJEDNIČKI ODVJETNIČKI URED VELJKO KNEŽEVIĆ</t>
  </si>
  <si>
    <t>USLUGA PRAVNIH SAVJETA I ZASTUPANJA</t>
  </si>
  <si>
    <t>01.04.14.</t>
  </si>
  <si>
    <t>31.03.17.</t>
  </si>
  <si>
    <t>2014.</t>
  </si>
  <si>
    <t>USLUGE</t>
  </si>
  <si>
    <t>2015.</t>
  </si>
  <si>
    <t>2017.</t>
  </si>
  <si>
    <t>2016.</t>
  </si>
  <si>
    <t>2.</t>
  </si>
  <si>
    <t>AUTOTRANS D.O.O.</t>
  </si>
  <si>
    <t>SUFINANCIRANJE PRIJEVOZA UČENIKA I STUDENATA</t>
  </si>
  <si>
    <t>A200206 A200302</t>
  </si>
  <si>
    <t>12 MJ. OBROKA</t>
  </si>
  <si>
    <t>3.</t>
  </si>
  <si>
    <t>CENTAR ZA BRDSKO-PLANINSKU POLJOPRIVREDU</t>
  </si>
  <si>
    <t>SUFINANCIRANJE RADA CENTRA</t>
  </si>
  <si>
    <t>A201601</t>
  </si>
  <si>
    <t>01.01.12.</t>
  </si>
  <si>
    <t>31.12.15.</t>
  </si>
  <si>
    <t>4.</t>
  </si>
  <si>
    <t>5.</t>
  </si>
  <si>
    <t>6.</t>
  </si>
  <si>
    <t>7.</t>
  </si>
  <si>
    <t>8.</t>
  </si>
  <si>
    <t>9.</t>
  </si>
  <si>
    <t>10.</t>
  </si>
  <si>
    <t>01.01.14.</t>
  </si>
  <si>
    <t>JEDNOKRATNO</t>
  </si>
  <si>
    <t>IZDAVANJE PODATAKA IZVADAKA IZ KATASTRA N.</t>
  </si>
  <si>
    <t>A200002</t>
  </si>
  <si>
    <t>MJ.</t>
  </si>
  <si>
    <t>GRADSKA KNJIŽNICA RIJEKA</t>
  </si>
  <si>
    <t>BIBLIOBUS</t>
  </si>
  <si>
    <t>A200404</t>
  </si>
  <si>
    <t>HEP ODS D.O.O.</t>
  </si>
  <si>
    <t>A201303</t>
  </si>
  <si>
    <t>SUFINANCIRANJE PROGRAMSKIH AKTIVNOSTI</t>
  </si>
  <si>
    <t>A201702</t>
  </si>
  <si>
    <t>31.03.; 30.09.</t>
  </si>
  <si>
    <t>31.03.; 31.07.; 31.10.</t>
  </si>
  <si>
    <t>31.03.: 30.09.</t>
  </si>
  <si>
    <t>ODRŽAVANJE, INFORMATIČKA PODRŠKA, KONZULTACIJE</t>
  </si>
  <si>
    <t>A200101</t>
  </si>
  <si>
    <t>11.</t>
  </si>
  <si>
    <t>12.</t>
  </si>
  <si>
    <t>13.</t>
  </si>
  <si>
    <t>14.</t>
  </si>
  <si>
    <t>15.</t>
  </si>
  <si>
    <t>NASTAVNI ZAVOD ZA JAVNO ZDRAVSTVO</t>
  </si>
  <si>
    <t>PROGRAM MJERA I NADZOR NAD DDD MJERAMA</t>
  </si>
  <si>
    <t>30.06.; 31.12.</t>
  </si>
  <si>
    <t>NOVI LIST D.D.</t>
  </si>
  <si>
    <t>ZAKUP STRANICE U OTOČKOM NOVOM LISTU</t>
  </si>
  <si>
    <t>RADIO OK</t>
  </si>
  <si>
    <t>PRAĆENJE DOGAĐAJA I EMITIRANJE EMISIJA</t>
  </si>
  <si>
    <t>A201007</t>
  </si>
  <si>
    <t>RI-ING NET D.O.O.</t>
  </si>
  <si>
    <t>A201201</t>
  </si>
  <si>
    <t>16.</t>
  </si>
  <si>
    <t>17.</t>
  </si>
  <si>
    <t>18.</t>
  </si>
  <si>
    <t>19.</t>
  </si>
  <si>
    <t>20.</t>
  </si>
  <si>
    <t>TD BAŠKA DOO</t>
  </si>
  <si>
    <t>ODRŽAVANJE ZELENIH POVRŠINA</t>
  </si>
  <si>
    <t>A201003</t>
  </si>
  <si>
    <t>01.01.13.</t>
  </si>
  <si>
    <t>31.12.16.</t>
  </si>
  <si>
    <t>12 PO OBAVLJ.RAD.</t>
  </si>
  <si>
    <t>REDOVNO ODRŽAVANJE KOMUNALNE INFRASTRUKTURE</t>
  </si>
  <si>
    <t>A201001 A201004 A201005 A201006 A201007 A201008 A201009 A201501 A201901</t>
  </si>
  <si>
    <t>TZ OTOKA KRKA</t>
  </si>
  <si>
    <t>FINANCIRANJE RADA HLADNOG POGONA I ZAJ.PROGRAMA</t>
  </si>
  <si>
    <t>A201901</t>
  </si>
  <si>
    <t>15.03.; 15.06.; 15.09.</t>
  </si>
  <si>
    <t>VETERINARSKA STANICA RIJEKA</t>
  </si>
  <si>
    <t>HVATANJE I ZBRINJAVANJE PASA I MAČAKA LUTALICA - PAUŠAL+IZVEDENE USLUGE</t>
  </si>
  <si>
    <t>A200702</t>
  </si>
  <si>
    <t>21.</t>
  </si>
  <si>
    <t>RBR</t>
  </si>
  <si>
    <t>JUDO KLUB KRK</t>
  </si>
  <si>
    <t>KD ŠOTO</t>
  </si>
  <si>
    <t>NK VIHOR</t>
  </si>
  <si>
    <t>UDRUGA BSWIRELESS</t>
  </si>
  <si>
    <t>UDRUGA BUYMER</t>
  </si>
  <si>
    <t>UDRUGA LAMPADA</t>
  </si>
  <si>
    <t>UDRUGA VETERANA DOMOVINSKOG RATA OTOKA KRKA</t>
  </si>
  <si>
    <t>KORISNIK</t>
  </si>
  <si>
    <t>IZNOS</t>
  </si>
  <si>
    <t>OPIS</t>
  </si>
  <si>
    <t>AKTIVNOST</t>
  </si>
  <si>
    <t>RAZDOBLJE</t>
  </si>
  <si>
    <t>OD</t>
  </si>
  <si>
    <t>DO</t>
  </si>
  <si>
    <t xml:space="preserve">RADOVI </t>
  </si>
  <si>
    <t>ROBA</t>
  </si>
  <si>
    <t>OBROCI</t>
  </si>
  <si>
    <t>PLAĆANJE</t>
  </si>
  <si>
    <t>GODIŠNJA OBVEZA</t>
  </si>
  <si>
    <t>VRIJEDNOST/VRSTA UGOVORA</t>
  </si>
  <si>
    <t>DRINKOMATIC</t>
  </si>
  <si>
    <t>POSTAVLJANJE AUTOMATA ZA KAVU</t>
  </si>
  <si>
    <t>A100102</t>
  </si>
  <si>
    <t>IBIX</t>
  </si>
  <si>
    <t>WDF</t>
  </si>
  <si>
    <t>KORIŠTENJE APARATA ZA VODU</t>
  </si>
  <si>
    <t>ŽUPA SV.IVANA KRSTITELJA BAŠKA</t>
  </si>
  <si>
    <t>KORIŠTENJE PROSTORA CRKVE SV.MARKA</t>
  </si>
  <si>
    <t>NEODREĐENO</t>
  </si>
  <si>
    <t>GOD.</t>
  </si>
  <si>
    <t>A200602</t>
  </si>
  <si>
    <t>SUF.</t>
  </si>
  <si>
    <t>22.</t>
  </si>
  <si>
    <t>23.</t>
  </si>
  <si>
    <t>24.</t>
  </si>
  <si>
    <t>25.</t>
  </si>
  <si>
    <t>26.</t>
  </si>
  <si>
    <t>DOM ZDRAVLJA PGŽ</t>
  </si>
  <si>
    <t>A201902</t>
  </si>
  <si>
    <t>27.</t>
  </si>
  <si>
    <t>28.</t>
  </si>
  <si>
    <t>JAMI OPREMA D.O.O.</t>
  </si>
  <si>
    <t>NABAVA I ISPORUKA UREDSKOG MATERIJALA, TONERA I TINTI</t>
  </si>
  <si>
    <t>NAR.</t>
  </si>
  <si>
    <t>29.</t>
  </si>
  <si>
    <t>HOTELI BAŠKA</t>
  </si>
  <si>
    <t>ZAKUP POSLOVNOG PROSTORA</t>
  </si>
  <si>
    <t>EUR 3.075,00</t>
  </si>
  <si>
    <t>6 x 512,50 EUR</t>
  </si>
  <si>
    <t>30.</t>
  </si>
  <si>
    <t>SUFINANCIRNJE TEČAJA ZA TRUDNICE</t>
  </si>
  <si>
    <t>A200701</t>
  </si>
  <si>
    <t xml:space="preserve">4 OBROKA </t>
  </si>
  <si>
    <t>31.</t>
  </si>
  <si>
    <t>32.</t>
  </si>
  <si>
    <t>PODRUČNA VATROGASNA ZAJEDNICA OTOKA KRKA</t>
  </si>
  <si>
    <t>A201801</t>
  </si>
  <si>
    <t>JAVNA VATROGASNA POSTROJBA OTOKA KRKA</t>
  </si>
  <si>
    <t>ANEX UG. O FINANCIRANJU JAVNE VATROG.POSTR.O.KRKA</t>
  </si>
  <si>
    <t>33.</t>
  </si>
  <si>
    <t>ZAVOD ZA HITNU MEDICINU PGŽ</t>
  </si>
  <si>
    <t>UG.O SUFINANCIRANJU MITNE MEDICINE U TUR.SEZONI 2014.</t>
  </si>
  <si>
    <t>TEH-CONTROL D.O.O.</t>
  </si>
  <si>
    <t>DEZINSEKCIJA D.O.O.</t>
  </si>
  <si>
    <t>UG.O OBAVLJANJU KOM.DJEL.DERATIZACIJE,DEZINSEKCIJE I DEZ.</t>
  </si>
  <si>
    <t>2 x 32.475 + 6 x 3.737,50</t>
  </si>
  <si>
    <t>RAZLIKA PO UGOVORU</t>
  </si>
  <si>
    <t>VEJA D.O.O.</t>
  </si>
  <si>
    <t>O IZRADI PROJ.DOK. - PROMETNICA ZA ULICU PEŠĆIVICA</t>
  </si>
  <si>
    <t>O IZRADI PROJ.DOK. - PROMETNICA ZA ULICU SKOPALJ</t>
  </si>
  <si>
    <t>DV KATARINA FRANKOPAN</t>
  </si>
  <si>
    <t>FINA</t>
  </si>
  <si>
    <t>O OBAVLJANJU USLUGA CERTIFICIRANJA</t>
  </si>
  <si>
    <t>O FINANCIRANJU PREDŠKOLSKE USTANOVE DV</t>
  </si>
  <si>
    <t>TAPPES D.O.O.</t>
  </si>
  <si>
    <t>O NAJMU DRŽAČA 2013. - 2015.</t>
  </si>
  <si>
    <t>O OBAVLJANJU PLATNOG PROMETA</t>
  </si>
  <si>
    <t>ERSTE &amp; STEIERMAERKISCHE BANK D.D.</t>
  </si>
  <si>
    <t>O KRATKOROČNOM KREDITU</t>
  </si>
  <si>
    <t>INFOPROJEKT D.O.O.</t>
  </si>
  <si>
    <t>CENTAROPREMA</t>
  </si>
  <si>
    <t>H1</t>
  </si>
  <si>
    <t>PRIMORSKO-GORANSKA ŽUPANIJA</t>
  </si>
  <si>
    <t>O IZDAVANJU I TISKANJU SLUŽBENIH NOVINA</t>
  </si>
  <si>
    <t>EKO-VET PROIZVODNJA D.O.O.</t>
  </si>
  <si>
    <t>2 OBROKA</t>
  </si>
  <si>
    <t>O UDRUŽIVANJU NOVČANIH SREDSTAVA ZA SUF.KAMPANJE OGLAŠAVANJA S AVIO PRIJEVOZNICIMA</t>
  </si>
  <si>
    <t>PRIMORSKO-GORANSKA ŽUPANIJA / TZ PGŽ</t>
  </si>
  <si>
    <t>PONIKVE EKO OTOK KRK DOO</t>
  </si>
  <si>
    <t>SPORAZUM O IZRADI BAZE PROSTORNIH I NEPROSTORNIH PODATAKA OTOKA KRKA</t>
  </si>
  <si>
    <t>UGOVOR O PRUŽANJU USLUGE ČIŠĆENJA PROSTORIJA</t>
  </si>
  <si>
    <t>HRVATSKI RESTAURATORSKI ZAVOD</t>
  </si>
  <si>
    <t>UG.O IZVOĐENJU KONZERVATORSKO-RESTAURATORSKIH ZAHVATA PODNO MIRE SV.NIKOLA</t>
  </si>
  <si>
    <t>A200403</t>
  </si>
  <si>
    <t>DRŽAVNA GEODETSKA UPRAVA</t>
  </si>
  <si>
    <t>UGOVOR O SUVLASNIŠTVU ZVONIMIROVA 112</t>
  </si>
  <si>
    <t>BONEFAČIĆ TOMISLAV</t>
  </si>
  <si>
    <t>UGOVOR O ZAKUPU PROSTORA POŠTE</t>
  </si>
  <si>
    <t>EUR 5.640,00</t>
  </si>
  <si>
    <t>12 MJ. 470 EUR</t>
  </si>
  <si>
    <t>U.O. BURIN VL.ARIST DEKANIĆ</t>
  </si>
  <si>
    <t>UGOVOR O PRUŽANJU USLUGE DEŽURSTVA SANITETSKIM VOZILOM</t>
  </si>
  <si>
    <t>3 obroka</t>
  </si>
  <si>
    <t>A200003</t>
  </si>
  <si>
    <t>A20002</t>
  </si>
  <si>
    <t>A200107</t>
  </si>
  <si>
    <t>K201302</t>
  </si>
  <si>
    <t>UG.O ODRŽAVANJU DIG.FOTOKOP.PRINTERA XEROX 522</t>
  </si>
  <si>
    <t>01.12.10.</t>
  </si>
  <si>
    <t>DOM MLADIH</t>
  </si>
  <si>
    <t>STUDENTSKI CENTAR RIJEKA</t>
  </si>
  <si>
    <t>UG.O DJELU REDOVITOG STUDENTA-DARIO DEKOVIĆ, BIJELA PATROLA</t>
  </si>
  <si>
    <t>UDRUGA LIJEPA NAŠA</t>
  </si>
  <si>
    <t>KBC RIJEKA</t>
  </si>
  <si>
    <t>SPORAZUM O ZAJEDNIČKOM FINANC.UREĐENJA OKOLIŠA I FASADE KLINIKE ZA PEDIJATRIJU</t>
  </si>
  <si>
    <t>UGOVORI O DONACIJI</t>
  </si>
  <si>
    <t>AQUA-GUN D.O.O.</t>
  </si>
  <si>
    <t>PL.</t>
  </si>
  <si>
    <t>U K U P N O</t>
  </si>
  <si>
    <t>MINISTARSTVO UNUTARNJIH POSLOVA</t>
  </si>
  <si>
    <t>UG.O SUFINANCIRANJU SMJEŠTAJA 2 POLICIJSKA SLUŽBENIKA</t>
  </si>
  <si>
    <t>FOND ZA ZAŠTITU OKOLIŠA I ENERGETSKU UČINKOVITOST</t>
  </si>
  <si>
    <t>29.09.15.</t>
  </si>
  <si>
    <t>01.09.14.</t>
  </si>
  <si>
    <t>31.08.15.</t>
  </si>
  <si>
    <t>ODVJETNIČKO DRUŠTVO KOVAČEVIĆ, KOREN I PARTNERI</t>
  </si>
  <si>
    <t>UGOVOR O ZASTUPANJU - ODVJETNIČKE USLUGE</t>
  </si>
  <si>
    <t>4 x 1.125,00</t>
  </si>
  <si>
    <t>UGOVOR O OBAVLJANJU POSLOVA ZAŠTITE NA RADU 11-2014</t>
  </si>
  <si>
    <t>TEHNOVAL D.O.O.</t>
  </si>
  <si>
    <t>UGOVOR O OBAVLJANJU KOM.POSL.ODRŽAVANJA JAVNE RASVJETE</t>
  </si>
  <si>
    <t>04.04.12.</t>
  </si>
  <si>
    <t xml:space="preserve">O NAJMU DRŽAČA </t>
  </si>
  <si>
    <t>VIŠEGODIŠNJI UGOVORI</t>
  </si>
  <si>
    <t>01.12.15.</t>
  </si>
  <si>
    <t>DRŽAVNI ARHIV U RIJECI</t>
  </si>
  <si>
    <t>UG.O KORIŠTENJU APLIKACIJE ARHINET</t>
  </si>
  <si>
    <t>01.01.15.</t>
  </si>
  <si>
    <t xml:space="preserve">12 x 100,00 </t>
  </si>
  <si>
    <t>K200208</t>
  </si>
  <si>
    <t xml:space="preserve">U.O. DOMINO VL. LUKA TABAKO </t>
  </si>
  <si>
    <t>IZRADA SLUŽBENIH INTERNET STRANICA www.baska.hr</t>
  </si>
  <si>
    <t>ODRŽAVANJE SLUŽBENIH INTERNET STRANICA www.baska.hr</t>
  </si>
  <si>
    <t>12 x 2.400</t>
  </si>
  <si>
    <t>BROJ</t>
  </si>
  <si>
    <t>ISPORUČITELJ</t>
  </si>
  <si>
    <t>MJ.1.250 kn + usluge po troškovniku</t>
  </si>
  <si>
    <t>ENERGOMONT D.O.O.</t>
  </si>
  <si>
    <t>UG.O STRUČNOM NADZORU RADOVA ZA KORIŠTENJE OBNOVLJIVIH IZVORA ENERG.U KUĆ.</t>
  </si>
  <si>
    <t>625 kn/NADZOR</t>
  </si>
  <si>
    <t>UG.O OPSKRBI EL.ENERGIJOM POVLAŠTENOG KUPCA i ANEX UG.-DO ZAVRŠ.JAV.NADM.</t>
  </si>
  <si>
    <t>MDK GRAĐEVINAR</t>
  </si>
  <si>
    <t>O IZVOĐENJU RADOVA REKONSTRUKCIJE I ENERG.OBNOVE PROČELJA, KROVA ….</t>
  </si>
  <si>
    <t>A201501</t>
  </si>
  <si>
    <t>16.02.15.</t>
  </si>
  <si>
    <t>15.06.15.</t>
  </si>
  <si>
    <t>KORIŠTENJE SUSTAVA PAZIGRAD S NADOGRADNJOM NA SUSTAV GRADSKO OKO</t>
  </si>
  <si>
    <t>12 x</t>
  </si>
  <si>
    <t>NENAPLATNO</t>
  </si>
  <si>
    <t>12.03.15.</t>
  </si>
  <si>
    <t>31.08.16.</t>
  </si>
  <si>
    <t>UGOVORI - ZAKUP JAVNE POVRŠINE - VIŠEGODIŠNJI</t>
  </si>
  <si>
    <t>ZAKUPNIK</t>
  </si>
  <si>
    <t>NAMJENA - PRODAJA ….</t>
  </si>
  <si>
    <t>ZAKUP JP</t>
  </si>
  <si>
    <t>DATUM UGOVORA</t>
  </si>
  <si>
    <t xml:space="preserve">ZAKUP ŠTANDA </t>
  </si>
  <si>
    <t>RAZDOBLJE ZAKUPA /GODINA/</t>
  </si>
  <si>
    <t>DOSPIJEĆE</t>
  </si>
  <si>
    <t>NTT</t>
  </si>
  <si>
    <t>PDV</t>
  </si>
  <si>
    <t>BTT</t>
  </si>
  <si>
    <t>1. OBROK</t>
  </si>
  <si>
    <t>2.OBROK</t>
  </si>
  <si>
    <t>OPG RADENKA TOMAŠIĆ</t>
  </si>
  <si>
    <t>MEDA, PČELINJIH I VLASTITIH PROIZVODA</t>
  </si>
  <si>
    <t>19.03.14.</t>
  </si>
  <si>
    <t>31.05.</t>
  </si>
  <si>
    <t>31.08.</t>
  </si>
  <si>
    <t>OPG STJEPAN TOMAŠIĆ</t>
  </si>
  <si>
    <t>VLASTITIH PROIZVODA - PČELINIJI, LAVANDA</t>
  </si>
  <si>
    <t>OBRT KIKI VL. SUZANA TOMAŠIĆ</t>
  </si>
  <si>
    <t>VLASTITIH SUVENIRA</t>
  </si>
  <si>
    <t>T.O. ROME VL. ROMANA SKLADANY</t>
  </si>
  <si>
    <t>SUVENIRA OD KERAMIKE, GIPSA, NAKITA OD ŠKOLJKI</t>
  </si>
  <si>
    <t>T.O. GUBA &amp; MIKI VL.KREŠIMIR ZADRAVEC</t>
  </si>
  <si>
    <t>LAVANDE, SUVENIRA I NAKITA OD PRIRODNIH MATERIJALA</t>
  </si>
  <si>
    <t>21.03.14.</t>
  </si>
  <si>
    <t>Z.O.LUNA VL. RAFAELA FRGAČIĆ</t>
  </si>
  <si>
    <t>24.03.14.</t>
  </si>
  <si>
    <t>T.O. PARANGAL VL. SANDRO DORČIĆ</t>
  </si>
  <si>
    <t>SUVENIRA I NAKITA OD PRIRODNIH MATERIJALA</t>
  </si>
  <si>
    <t>OBRT CRO-ART VL.SULEJMAN FILAN</t>
  </si>
  <si>
    <t>IZRADA I PRODAJA PORTRETA, KARIKATURA, SLIKA</t>
  </si>
  <si>
    <t>27.03.14.</t>
  </si>
  <si>
    <t>OBRT LAMPION VL. IGOR RUSMIR</t>
  </si>
  <si>
    <t>IZRADA PRIVREMENE TETOVAŽE</t>
  </si>
  <si>
    <t>U.O. ZAROK VL. HELENA SERŠIĆ</t>
  </si>
  <si>
    <t>POSTAVA KIOSKA</t>
  </si>
  <si>
    <t>31.03.14.</t>
  </si>
  <si>
    <t>OBRT 4R VL. RINO FANTOV</t>
  </si>
  <si>
    <t>ZAKUP DIJELA SC ZABLAĆE</t>
  </si>
  <si>
    <t>T.O.NATALI VL.NATALIJA TOMIĆ</t>
  </si>
  <si>
    <t>TISAK I PRODAJA MAJICA</t>
  </si>
  <si>
    <t>T.O.MIKI VL. MIRJANA BABIĆ</t>
  </si>
  <si>
    <t>VLASTORUČNO IZRAĐENOG NAKITA</t>
  </si>
  <si>
    <t>T.O. RAZGLEDNICA VL.IVANA ŠEPOVIĆ</t>
  </si>
  <si>
    <t>IZRADU UNIKATNIH RAZGLEDNICA</t>
  </si>
  <si>
    <t>T.O.MENTA VL. VELIMIR KAURIN</t>
  </si>
  <si>
    <t>LAVANDE, LJEKOVITOG BILJA, ETERIČNIH ULJA I MASTI</t>
  </si>
  <si>
    <t>T.O.ANITA VL.ANITA IKIĆ</t>
  </si>
  <si>
    <t>22.05.14.</t>
  </si>
  <si>
    <t>UDRUGA DJECA MILOSRĐA</t>
  </si>
  <si>
    <t>21.05.14.</t>
  </si>
  <si>
    <t>OBRT ANNO MILINE VL.NENAD VRZIĆ</t>
  </si>
  <si>
    <t>NAKITA, POLUDRAGOG KAMENJA,METALNE GALANTERIJE</t>
  </si>
  <si>
    <t>T.O.MANDA VL.DRAGICA IKIĆ</t>
  </si>
  <si>
    <t>T.O.SARA VL.DRAGOJA BOJIĆ</t>
  </si>
  <si>
    <t>IZRADA I PROAJA PORTRETA, KARIKATURA,PEJZAŽA,SLIKA</t>
  </si>
  <si>
    <t>26.05.14.</t>
  </si>
  <si>
    <t>OBRT OLEANDAR VL. VANES DEKANIĆ</t>
  </si>
  <si>
    <t xml:space="preserve">POSTAVA KIOSKA </t>
  </si>
  <si>
    <t>T.O.MIMI VL. DRAGAN MILOSAVLJEVIĆ</t>
  </si>
  <si>
    <t>01.01.11.</t>
  </si>
  <si>
    <t>OBRT BAŠKA VL. ANTON GJUGJAJ</t>
  </si>
  <si>
    <t>PALIĆ SKALA D.O.O.</t>
  </si>
  <si>
    <t>AFABILE D.O.O.</t>
  </si>
  <si>
    <t>OBRT PACICA VL. ANTON NAČETA</t>
  </si>
  <si>
    <t>Z.O. NIKOLA VL. A., B. I S. ĆIBARIĆ</t>
  </si>
  <si>
    <t>U.O. BURIN VL. ARIST DEKANIĆ</t>
  </si>
  <si>
    <t>PROMETOVANJE TURUSTIČKOG VLAKIĆA</t>
  </si>
  <si>
    <t>31.03.11.</t>
  </si>
  <si>
    <t>TISAK DD</t>
  </si>
  <si>
    <t>01.06.13.</t>
  </si>
  <si>
    <t>31.12.17.</t>
  </si>
  <si>
    <t>CENTAR BRAČ D.O.O.</t>
  </si>
  <si>
    <t>28.05.13.</t>
  </si>
  <si>
    <t>ORDINATOR D.O.O.</t>
  </si>
  <si>
    <t>PRODAJA PLINA U BOCAMA</t>
  </si>
  <si>
    <t>22.04.14.</t>
  </si>
  <si>
    <t>22.04.19.</t>
  </si>
  <si>
    <t>GP KRK D.D.</t>
  </si>
  <si>
    <t>UGOVOR O KORIŠTENJU POVRŠINE ZA ODLAGANJE MATERIJALA ZA VRIJEME IZVOĐENJA RADOVA NA REKONSTRUKCIJI ZGRADE OŠ</t>
  </si>
  <si>
    <t>T.D. BAŠKA D.O.O.</t>
  </si>
  <si>
    <t>UGOVOR O DODJELI NA KORIŠTENJE POVRŠINE SUHE MARINE</t>
  </si>
  <si>
    <t>16.03.15.</t>
  </si>
  <si>
    <t>MEGA MONT USLUGE D.O.O.</t>
  </si>
  <si>
    <t>O ISPORUCI I UGRADNJI OPREME-HIDRAUČIČNI STUP</t>
  </si>
  <si>
    <t>A201503</t>
  </si>
  <si>
    <t>04.03.15.</t>
  </si>
  <si>
    <t>06.04.15.</t>
  </si>
  <si>
    <t>50% AVANS 15.065,26 PRIJENOS POREZNE OBVEZE</t>
  </si>
  <si>
    <t>12 x 62,50</t>
  </si>
  <si>
    <t>2018.</t>
  </si>
  <si>
    <t>01.09.15.</t>
  </si>
  <si>
    <t>O KORIŠTENJU ZGRADE DV</t>
  </si>
  <si>
    <t>ADRIJAPROJEKT D.O.O.</t>
  </si>
  <si>
    <t>UG. O OBAVLJANJU POSLOVA PROJEKTANSTKOG NADZORA NA REKONSTRUKCIJI ZGRADE OŠ</t>
  </si>
  <si>
    <t>VEZA SITUACIJE GP KRK</t>
  </si>
  <si>
    <t>AEC PROJEKT D.O.O.</t>
  </si>
  <si>
    <t>UG. O PROVEDBI STRUČNOG NADZORA NAD ZAMJENOM STOLARIJE I POVEĆ.ENERG.UČ.OBIT.ZGRADA</t>
  </si>
  <si>
    <t>A201402</t>
  </si>
  <si>
    <t>AG-PROJEKT D.O.O.</t>
  </si>
  <si>
    <t>UG.O OBAVLJANJU POSLOVA STRUČNOG NADZORA I KOORDINATORA II ZAŠTITE NA RADU TIJEKOM REKONSTRUKCIJE ZGRADE OŠ</t>
  </si>
  <si>
    <t>UG. O IZVOĐENJU RADOVA NA REKONSTRUKCIJI ZGRADE OŠ</t>
  </si>
  <si>
    <t>PROENERGY D.O.O.</t>
  </si>
  <si>
    <t>2014.PL. 322.014,00</t>
  </si>
  <si>
    <t>75,00 kn/h</t>
  </si>
  <si>
    <t>paušal 2 x 3.750 + 10 x  7.250 ukupno 80.000 + predmeti</t>
  </si>
  <si>
    <t>87.000*</t>
  </si>
  <si>
    <t>OPĆINA VRBNIK</t>
  </si>
  <si>
    <t>SPORAZUM O PLAĆANJU NAKNADE ZA LOKACIJU ODLAGALIŠTA TRESKAVAC</t>
  </si>
  <si>
    <t>SPORAZUM O SURADNJI U PROVOĐENJU PROGRAMA PLAVA ZASTAVA ZA 2015.</t>
  </si>
  <si>
    <t>HGSS STANICA RIJEKA</t>
  </si>
  <si>
    <t>01.05.15.</t>
  </si>
  <si>
    <t>31.10.15.</t>
  </si>
  <si>
    <t>USLUGA IZRADE OPĆINSKOG GLASILA NAŠA BAŠKA</t>
  </si>
  <si>
    <t>15.04.15.</t>
  </si>
  <si>
    <t>3 x 11.222,33</t>
  </si>
  <si>
    <t>CPA D.O.O.</t>
  </si>
  <si>
    <t>IZRADA UPU11</t>
  </si>
  <si>
    <t>3 OBROKA - 50% + 40% + 10%</t>
  </si>
  <si>
    <t>UGOVOR O SUFINANCIRANJU PROTUPOŽARNIH AKTIVNOSTI 2015.</t>
  </si>
  <si>
    <t>01.06.15.</t>
  </si>
  <si>
    <t>30.09.15.</t>
  </si>
  <si>
    <t>RASKID 11.05.15. OBVEZA ZA 2015. 6.000 KN</t>
  </si>
  <si>
    <t>08.04.15.</t>
  </si>
  <si>
    <t>ADVISO D.O.O.</t>
  </si>
  <si>
    <t>UG. O OBAVLJANJU USLUGA POSLOVNOG SAVJETOVANJA IZ PORDUČJA EU FONDOVA</t>
  </si>
  <si>
    <t>UG.O OBAVLJANJU USLUGA PRIJAVE I PRAĆENJA PROJEKTA IZMJENE PROSTORNO-PLANSKE DOK. MJERE 7 7.1</t>
  </si>
  <si>
    <t>IZRADA IZMJENA I DOPUNA PROSTORNOG PLANA UREĐENJA OPĆINE BAŠKA</t>
  </si>
  <si>
    <t>TERASA</t>
  </si>
  <si>
    <t>REKLAMA</t>
  </si>
  <si>
    <t>GOSPODARSKI INFORMATOR D.O.O.</t>
  </si>
  <si>
    <r>
      <t xml:space="preserve">UG.O ISPORUCI ZAKONA I PROPISA NA CD - </t>
    </r>
    <r>
      <rPr>
        <b/>
        <u/>
        <sz val="12"/>
        <color rgb="FFFF0000"/>
        <rFont val="Calibri"/>
        <family val="2"/>
        <charset val="238"/>
        <scheme val="minor"/>
      </rPr>
      <t>OTKAZATI 01.-15.01.</t>
    </r>
  </si>
  <si>
    <t>SPORAZUM O ZAJEDNIČKOM OBILJEŽAVANJU DANA POBJEDE</t>
  </si>
  <si>
    <t>SPORAZUM O ZAJEDNIČKOM OBILJEŽAVANJU DANA POBJEDE - VIŠEGODIŠNJI UGOVOR</t>
  </si>
  <si>
    <t>UDRUGA VETERANA DOMOVINSKOG RATA OTOK KRK</t>
  </si>
  <si>
    <t>UG.O PRIKLJUČENJU NA LOKACIJI UL.EMILA GEISTLICHA 6 ORMARIĆA ZAŠTANDOVE</t>
  </si>
  <si>
    <t>21.05.15.</t>
  </si>
  <si>
    <t>30.06.15.</t>
  </si>
  <si>
    <t>JK VIHOR</t>
  </si>
  <si>
    <t xml:space="preserve">ODLUKA 402-08/15-01/9 </t>
  </si>
  <si>
    <t>UGOVOR 402-07/15-01/54</t>
  </si>
  <si>
    <t>UGOVOR 402-07/15-01/4</t>
  </si>
  <si>
    <t>DRUŠTVO SINJALI</t>
  </si>
  <si>
    <t>UGOVOR 402-07/15-01/27</t>
  </si>
  <si>
    <t>UGOVOR 402-07/15-01/42</t>
  </si>
  <si>
    <t>UGOVOR 402-07/15-01/41</t>
  </si>
  <si>
    <t>UG.O RADU I SUFINANCIRANJU TURISTIČKE AMBULANTE U 2015.</t>
  </si>
  <si>
    <t>15.09.15.</t>
  </si>
  <si>
    <t>TEUTA FILIPOVIĆ</t>
  </si>
  <si>
    <t>VODITELJICA U ZAVIČAJNOM MUZEJU</t>
  </si>
  <si>
    <t>18.06.-30.06.15.</t>
  </si>
  <si>
    <t>URBANISTIČKI STUDIO RIJEKA</t>
  </si>
  <si>
    <t>UG.O IZRADI NATJEČAJNOG ELABORATA ZA IZRADU IDEJNOG URB.-ARH.RJEŠENJA UREĐENJA OABLNOG POJASA NASELJA BAŠKA</t>
  </si>
  <si>
    <t>A201301</t>
  </si>
  <si>
    <t xml:space="preserve">3 OBROKA-2 x 66.000 + 42.000 </t>
  </si>
  <si>
    <t>2 x 24.345,32</t>
  </si>
  <si>
    <t>09/15 - 08/16</t>
  </si>
  <si>
    <t>O OBAVLJANJU USLUGA CERTIFICIRANJA - OBNOVA CERTIFIKATA 2015./2017./+2G</t>
  </si>
  <si>
    <t>O OBAVLJANJU USLUGA CERTIFICIRANJA - OBNOVA CERTIFIKATA 2017./2019./+2G</t>
  </si>
  <si>
    <t>HRVATSKI TELEKOM DD</t>
  </si>
  <si>
    <t>PRAVO SLUŽNOSTI NA JAVNIM POVRŠINAMA</t>
  </si>
  <si>
    <t>07.12.15.</t>
  </si>
  <si>
    <t>TRAJANJE UGOVORA - NEOGRANIČENO, PLAĆANJE - JEDNOKRATNO 30 DANA OD ISPOSTAVLJANJA RN</t>
  </si>
  <si>
    <t>HRVATSKE VODE</t>
  </si>
  <si>
    <t>RJEŠENJE ZA PLAĆANJE NAKNADE ZA UREĐENJE VODA</t>
  </si>
  <si>
    <t>SPECIFIKACIJA NARUDŽBENICA ZA 2015. GODINU</t>
  </si>
  <si>
    <t>SA PDV-om</t>
  </si>
  <si>
    <t>01/15 - 03/4</t>
  </si>
  <si>
    <t>NOVI LIST DD</t>
  </si>
  <si>
    <t>GODIŠNJA PRETPLATA NA NOVI LIST</t>
  </si>
  <si>
    <t>02/15 - 03/4</t>
  </si>
  <si>
    <t>ARVALIS J.D.O.O.</t>
  </si>
  <si>
    <t>KRČKI VAL</t>
  </si>
  <si>
    <t>03/15 - 03/4</t>
  </si>
  <si>
    <t>ANTIVIRUSNI PROGRAM ESET NOD32 BUSINESS EDITION ZA 2014.</t>
  </si>
  <si>
    <t>04/15 - 03/4</t>
  </si>
  <si>
    <t>INTERNET PRETPLATA NA NOVI LIST</t>
  </si>
  <si>
    <t>05/15 - 03/4</t>
  </si>
  <si>
    <t>UREDSKI MATERIJAL</t>
  </si>
  <si>
    <t>06/15 - 03/4</t>
  </si>
  <si>
    <t>KULTURNO-GLAZBENI CENTAR PV OMIŠALJ</t>
  </si>
  <si>
    <t>DJEČJE MAŠKARE</t>
  </si>
  <si>
    <t>07/15 - 03/4</t>
  </si>
  <si>
    <t>GODIŠNJE IZVJEŠĆE O NEPRAVILNOSTIMA, IZJAVA O FISK.ODG.</t>
  </si>
  <si>
    <t>08/15 - 03/4</t>
  </si>
  <si>
    <t>CO-SA D.O.O.</t>
  </si>
  <si>
    <t>BAŠĆANSKE PLOČE</t>
  </si>
  <si>
    <t>09/15 - 03/4</t>
  </si>
  <si>
    <t>NEZAVISNI SINDIKAT DJELATNIKA MUP-a</t>
  </si>
  <si>
    <t>OGLAS U BROŠURI OSNOVE PRVE POMOĆI</t>
  </si>
  <si>
    <t>10/15 - 03/4</t>
  </si>
  <si>
    <t>AKCIJA STERILIZACIJE I KASTRACIJE MAČAKA</t>
  </si>
  <si>
    <t>11/15- 03/4</t>
  </si>
  <si>
    <t>PEKARA VRBNIK DOO</t>
  </si>
  <si>
    <t>POGAČE, SV.JOSIP</t>
  </si>
  <si>
    <t>12/15 - 03/4</t>
  </si>
  <si>
    <t>TISKANJE PLAKATA SV.KVIRINA</t>
  </si>
  <si>
    <t>13/15 - 03/4</t>
  </si>
  <si>
    <t>ERSTE NEKRETNINE</t>
  </si>
  <si>
    <t>PROCJENA VRIJEDNOSTI ZGRADE DJEČJEG VRTIĆA</t>
  </si>
  <si>
    <t>14/15 - 03/4</t>
  </si>
  <si>
    <t>POPRAVAK PISAČA CANON</t>
  </si>
  <si>
    <t>15/15 - 03/4</t>
  </si>
  <si>
    <t>UPS CYBER POWER</t>
  </si>
  <si>
    <t>16/15 - 03/4</t>
  </si>
  <si>
    <t>AGO-LIBRI DOO</t>
  </si>
  <si>
    <t>POLUGODIŠNJI IZVJEŠTAJ O NEPRAVILNOSTIMA</t>
  </si>
  <si>
    <t xml:space="preserve">17/15 - 03/4 </t>
  </si>
  <si>
    <t>BISNODE DOO</t>
  </si>
  <si>
    <t>GODIŠNJA PRETOLATA NA INTERNET IZDANJE POSLOVNA HRVATSKA</t>
  </si>
  <si>
    <t>18/15 - 03/4</t>
  </si>
  <si>
    <t>GODIŠNJAK PRVAŠIĆA PGŽ</t>
  </si>
  <si>
    <t>19/15 - 03/4</t>
  </si>
  <si>
    <t>HARD DISK ZA SERVER</t>
  </si>
  <si>
    <t>20/15 - 03/4</t>
  </si>
  <si>
    <t>AUTOTRANS DOO</t>
  </si>
  <si>
    <t>PRIJEVOZ KLAPE ZVONIMIR NA RELACIJI BAŠKA-GRADIŠĆE-BAŠKA</t>
  </si>
  <si>
    <t>21/15 - 03/4</t>
  </si>
  <si>
    <t>TEB DOO</t>
  </si>
  <si>
    <t>PRIRUČNIK OBRAZAC JOPPD</t>
  </si>
  <si>
    <t>22/15 - 03/4</t>
  </si>
  <si>
    <t>PECIVO, SV.LUCIJA</t>
  </si>
  <si>
    <t>23/15 - 03/4</t>
  </si>
  <si>
    <t>GODIŠNJA PRETPLATA NA INTERNETSKI SERVIS JRR</t>
  </si>
  <si>
    <t>24/15 - 03/4</t>
  </si>
  <si>
    <t>WINDOWS 10</t>
  </si>
  <si>
    <t>UKUPNO</t>
  </si>
  <si>
    <t>402-07/14-01/50</t>
  </si>
  <si>
    <t>363-01/14-01/32</t>
  </si>
  <si>
    <t>UGOVOR O NEPOSREDNOM SUFINANCIRANJU PROVEDBE ENERGETSKOG PREGLEDA JR NA PODRUČJU OPĆINE BAŠKA</t>
  </si>
  <si>
    <t>363-01/14-01/47</t>
  </si>
  <si>
    <t>UGOVOR O ZAJEDNIČKOM FINANCIRANJU "REKONSTRUKCIJA I ENERGETSKA OBNOVA PROČELJA I KROVA ZGRADE OPĆINE</t>
  </si>
  <si>
    <t>013-03/15-01/1</t>
  </si>
  <si>
    <t>UG. BROJ 240/01/15 O DONACIJI SREDSTAVA ZA IZBOR VIJEĆA I PREDSTVNIKA NACIONALNIH MANJINA</t>
  </si>
  <si>
    <t>133-01/15-01/3</t>
  </si>
  <si>
    <t>UG.BROJ 020/07/2015 TEKUĆA POMOĆ ZA ODRŽAVANJE POMORSKOG DOBRA</t>
  </si>
  <si>
    <t>402-07/15-01/9</t>
  </si>
  <si>
    <t>UG.BROJ 2/05/2015 SUFINANCIRANJE REKONSTRUKCIJE PŠ BAŠKE SA DOGRADNJOM ŠKOLSKE SPORTSKE DVORANE</t>
  </si>
  <si>
    <t>DRŽAVNI PRORAČUN</t>
  </si>
  <si>
    <t>MINISTARSTVO GOSPODARSTVA</t>
  </si>
  <si>
    <t>133-01/15-01/16</t>
  </si>
  <si>
    <t>UGOVOR O DODJELI BESPOVRATNIH SREDSTAVA - OPREMA ZA PAMETNO UPRAVLJANJE RASVJETOM</t>
  </si>
  <si>
    <t>MINISTARSTVO KULTURE</t>
  </si>
  <si>
    <t>PODNO RESTAURATORSKI RADOVI POD MIRE SV.NIKOLA</t>
  </si>
  <si>
    <t>DRŽAVNI URED ZA UPRAVLJANJE DRŽAVNOM IMOVINOM</t>
  </si>
  <si>
    <t>UGOVOR O DAROVANJU NEKRETNINA/K.Č. U SVRHU DOGRADNJE UREĐAJA ZA PROČIŠĆAVANJE OTPADNIH VODA</t>
  </si>
  <si>
    <t>UGOVOR 402-07/15-01/64</t>
  </si>
  <si>
    <t>UGOVOR 008-01/15-01/9</t>
  </si>
  <si>
    <t>ZAKUP JAVNE POVRŠINE - 2015. GODINA</t>
  </si>
  <si>
    <t>UGOVORI 2015. rok zakupa:</t>
  </si>
  <si>
    <t>31.12.2015.</t>
  </si>
  <si>
    <t>Korisnik</t>
  </si>
  <si>
    <t>Ulica</t>
  </si>
  <si>
    <t>Objekt</t>
  </si>
  <si>
    <t>Djelatnost</t>
  </si>
  <si>
    <t>m2/ kom.</t>
  </si>
  <si>
    <t>Cijena</t>
  </si>
  <si>
    <t>Iznos</t>
  </si>
  <si>
    <t>Plaćeno</t>
  </si>
  <si>
    <t>Dug</t>
  </si>
  <si>
    <t>Ugovor</t>
  </si>
  <si>
    <t>Rok upl.</t>
  </si>
  <si>
    <t>Napomena</t>
  </si>
  <si>
    <t>E. GEISTLICHA</t>
  </si>
  <si>
    <t>KIOSK</t>
  </si>
  <si>
    <t>DA</t>
  </si>
  <si>
    <t>J.P. 2 m2</t>
  </si>
  <si>
    <t>ANGELOVSKI MIROSLAV</t>
  </si>
  <si>
    <t>MOST BATOMALJ</t>
  </si>
  <si>
    <t>MALIN</t>
  </si>
  <si>
    <t>AQUA-GUN</t>
  </si>
  <si>
    <t>AURO DOMUS D.O.O.</t>
  </si>
  <si>
    <t>K. ZVONIMIRA</t>
  </si>
  <si>
    <t>OTKUP ZLATA</t>
  </si>
  <si>
    <t>BRNIĆ DRAGAN</t>
  </si>
  <si>
    <t>RAZNE UL.</t>
  </si>
  <si>
    <t>ŠILOTURIST</t>
  </si>
  <si>
    <t>CAMISA D.O.O.</t>
  </si>
  <si>
    <t>BAVA</t>
  </si>
  <si>
    <t>2 obroka</t>
  </si>
  <si>
    <t>CICIBELA D.O.O.</t>
  </si>
  <si>
    <t>CICIBELA</t>
  </si>
  <si>
    <t>ĆIBARIĆ ANTON</t>
  </si>
  <si>
    <t>PREKOMJ.POV.</t>
  </si>
  <si>
    <t>PLAŽNI REKVIZITI</t>
  </si>
  <si>
    <t>ČUBRANIĆ SABRINA</t>
  </si>
  <si>
    <t>DELFINO</t>
  </si>
  <si>
    <t>DEKANIĆ ARIST</t>
  </si>
  <si>
    <t>BURIN</t>
  </si>
  <si>
    <t>DEKANIĆ VANES</t>
  </si>
  <si>
    <t>OLEANDER</t>
  </si>
  <si>
    <t>DORČIĆ SANDA</t>
  </si>
  <si>
    <t>PLACA</t>
  </si>
  <si>
    <t>DUJMOVIĆ FRANE</t>
  </si>
  <si>
    <t>CARICA</t>
  </si>
  <si>
    <t>FORZA BAŠKA D.O.O.</t>
  </si>
  <si>
    <t>FORZA</t>
  </si>
  <si>
    <t xml:space="preserve">FRANICA D.O.O. </t>
  </si>
  <si>
    <t xml:space="preserve">RIBARSKA </t>
  </si>
  <si>
    <t>FRANICA</t>
  </si>
  <si>
    <t>FRGAČIĆ MLADEN</t>
  </si>
  <si>
    <t>V. NAZORA</t>
  </si>
  <si>
    <t>MIKVAN</t>
  </si>
  <si>
    <t>GAŠIĆ JANKO</t>
  </si>
  <si>
    <t>PALADA</t>
  </si>
  <si>
    <t>MARETA</t>
  </si>
  <si>
    <t>GLASNOVIĆ DOMINIK</t>
  </si>
  <si>
    <t>DOMINO</t>
  </si>
  <si>
    <t>GLORIA VERDE J.D.O.O.</t>
  </si>
  <si>
    <t>KVARNER</t>
  </si>
  <si>
    <t>GRLJ ANTONIO</t>
  </si>
  <si>
    <t>MARINERO</t>
  </si>
  <si>
    <t>HAMZA EVREN</t>
  </si>
  <si>
    <t>RAGUSA</t>
  </si>
  <si>
    <t>HRABRIĆ TONČI</t>
  </si>
  <si>
    <t>K. ZVONIMIRA, ZABLAĆE</t>
  </si>
  <si>
    <t>KAMP "MALI"</t>
  </si>
  <si>
    <t>REKLAME</t>
  </si>
  <si>
    <t>HUSEINI HADIZ</t>
  </si>
  <si>
    <t>MATEO</t>
  </si>
  <si>
    <t xml:space="preserve">TERASA </t>
  </si>
  <si>
    <t>DODATNA TERASA</t>
  </si>
  <si>
    <t>HUSEINI HASAN</t>
  </si>
  <si>
    <t>BRUČ</t>
  </si>
  <si>
    <t>HLADNJAK</t>
  </si>
  <si>
    <t>34.</t>
  </si>
  <si>
    <t>35.</t>
  </si>
  <si>
    <t>IDRIZI ADEM  I NEDŽMIJE</t>
  </si>
  <si>
    <t>BAŠKA</t>
  </si>
  <si>
    <t>TERASA+HLADNJAK</t>
  </si>
  <si>
    <t>36.</t>
  </si>
  <si>
    <t>ISMAILI DJEMAL</t>
  </si>
  <si>
    <t>CROATIA</t>
  </si>
  <si>
    <t>37.</t>
  </si>
  <si>
    <t>IVANČAN DAMIR</t>
  </si>
  <si>
    <t>TKALAČKI  STAN</t>
  </si>
  <si>
    <t>IZLAGANJE</t>
  </si>
  <si>
    <t>38.</t>
  </si>
  <si>
    <t>JUNIČIĆ IVICA</t>
  </si>
  <si>
    <t>ATLANTIC</t>
  </si>
  <si>
    <t>39.</t>
  </si>
  <si>
    <t>JURANIĆ MIRJANA</t>
  </si>
  <si>
    <t>GAROFULIN</t>
  </si>
  <si>
    <t>40.</t>
  </si>
  <si>
    <t>41.</t>
  </si>
  <si>
    <t>JURANIĆ ŽELJKO</t>
  </si>
  <si>
    <t>NADA</t>
  </si>
  <si>
    <t>STOL I STOLICE</t>
  </si>
  <si>
    <t>42.</t>
  </si>
  <si>
    <t>43.</t>
  </si>
  <si>
    <t>44.</t>
  </si>
  <si>
    <t>JURIĆ RENATA</t>
  </si>
  <si>
    <t>KUĆNA RADIN.</t>
  </si>
  <si>
    <t>STOLIĆ 1 m2</t>
  </si>
  <si>
    <t>45.</t>
  </si>
  <si>
    <t>MATEJČIĆ DARIO</t>
  </si>
  <si>
    <t>REBICA</t>
  </si>
  <si>
    <t>46.</t>
  </si>
  <si>
    <t>RERBICA</t>
  </si>
  <si>
    <t>47.</t>
  </si>
  <si>
    <t>MOHAR TATJANA</t>
  </si>
  <si>
    <t>m/b "ZDRAVA MARIJA"</t>
  </si>
  <si>
    <t>ŠTAND+1m2</t>
  </si>
  <si>
    <t>48.</t>
  </si>
  <si>
    <t>N.J. - BAŠKA D.O.O. (NUŠI)</t>
  </si>
  <si>
    <t>49.</t>
  </si>
  <si>
    <t>50.</t>
  </si>
  <si>
    <t>NAČETA ANTON</t>
  </si>
  <si>
    <t>PACICA</t>
  </si>
  <si>
    <t>PARAVAN</t>
  </si>
  <si>
    <t>51.</t>
  </si>
  <si>
    <t>ORNELA J.D.O.O.</t>
  </si>
  <si>
    <t>TIM, P.C.GALEB</t>
  </si>
  <si>
    <t>52.</t>
  </si>
  <si>
    <t>PALIĆ KRISTINA</t>
  </si>
  <si>
    <t>T.O. LUCIJA</t>
  </si>
  <si>
    <t>IZLOŽBENI PROSTOR</t>
  </si>
  <si>
    <t>53.</t>
  </si>
  <si>
    <t>54.</t>
  </si>
  <si>
    <t>PANGERŠIČ BOŽIDAR</t>
  </si>
  <si>
    <t>PRIVATNA</t>
  </si>
  <si>
    <t>55.</t>
  </si>
  <si>
    <t xml:space="preserve">PERICA DRAGAN </t>
  </si>
  <si>
    <t>PORTIĆ</t>
  </si>
  <si>
    <t>56.</t>
  </si>
  <si>
    <t>PETRINIĆ ZORAN</t>
  </si>
  <si>
    <t>BAG</t>
  </si>
  <si>
    <t>57.</t>
  </si>
  <si>
    <t>58.</t>
  </si>
  <si>
    <t>POLO LINE D.O.O.</t>
  </si>
  <si>
    <t>59.</t>
  </si>
  <si>
    <t>RADULIĆ RINO</t>
  </si>
  <si>
    <t>ANGELINA</t>
  </si>
  <si>
    <t>60.</t>
  </si>
  <si>
    <t>RIBICA BAŠKA J.D.O.O.</t>
  </si>
  <si>
    <t>RIBICA</t>
  </si>
  <si>
    <t>61.</t>
  </si>
  <si>
    <t>ROMOS-COMMERCE</t>
  </si>
  <si>
    <t>LANTINO</t>
  </si>
  <si>
    <t>62.</t>
  </si>
  <si>
    <t>63.</t>
  </si>
  <si>
    <t>RUŽIĆ PREDRAG</t>
  </si>
  <si>
    <t>KIPO</t>
  </si>
  <si>
    <t>STALCI</t>
  </si>
  <si>
    <t>64.</t>
  </si>
  <si>
    <t>SERŠIĆ HELENA</t>
  </si>
  <si>
    <t>ZAROK</t>
  </si>
  <si>
    <t>65.</t>
  </si>
  <si>
    <t>STOJANOVIĆ ROBERT</t>
  </si>
  <si>
    <t>FRANCESCA</t>
  </si>
  <si>
    <t>66.</t>
  </si>
  <si>
    <t>STRELICIJA D.O.O.</t>
  </si>
  <si>
    <t>ŽIRAFFA</t>
  </si>
  <si>
    <t>67.</t>
  </si>
  <si>
    <t>68.</t>
  </si>
  <si>
    <t>ŠPANJOL MARIJANA</t>
  </si>
  <si>
    <t>MALA RIVA</t>
  </si>
  <si>
    <t>69.</t>
  </si>
  <si>
    <t>ŠTEBIH ANITA</t>
  </si>
  <si>
    <t>AURELA</t>
  </si>
  <si>
    <t>70.</t>
  </si>
  <si>
    <t>TOMAŠIĆ PETAR</t>
  </si>
  <si>
    <t>PEA</t>
  </si>
  <si>
    <t>71.</t>
  </si>
  <si>
    <t>VELA PLAŽA D.O.O.</t>
  </si>
  <si>
    <t>AMADEUS</t>
  </si>
  <si>
    <t>72.</t>
  </si>
  <si>
    <t>Z.O. "VICTORY" Hajdin Gorana</t>
  </si>
  <si>
    <t>KONOBA POPONA</t>
  </si>
  <si>
    <t>73.</t>
  </si>
  <si>
    <t>74.</t>
  </si>
  <si>
    <t>ZENDELI BUJAR</t>
  </si>
  <si>
    <t>AIDA</t>
  </si>
  <si>
    <t>75.</t>
  </si>
  <si>
    <t>76.</t>
  </si>
  <si>
    <t>ŽUNIĆ SLAVOMIR</t>
  </si>
  <si>
    <t>SLAVEN</t>
  </si>
  <si>
    <t>UKRASNE BAČVE</t>
  </si>
  <si>
    <t>77.</t>
  </si>
  <si>
    <t>UKUPNO:</t>
  </si>
  <si>
    <t>UGOVORI - VIŠE GODINA</t>
  </si>
  <si>
    <t>Štand</t>
  </si>
  <si>
    <t>PEKAR</t>
  </si>
  <si>
    <t>BABIĆ MIRJANA</t>
  </si>
  <si>
    <t>ŠTAND</t>
  </si>
  <si>
    <t>NAKIT+ŠTAND</t>
  </si>
  <si>
    <t>BOJIĆ DRAGOJA</t>
  </si>
  <si>
    <t>ŠTAND/POLICA</t>
  </si>
  <si>
    <t>SLIKE</t>
  </si>
  <si>
    <t>CENTAR BRAČ</t>
  </si>
  <si>
    <t>TISAK, DUHAN</t>
  </si>
  <si>
    <t>JURANDVOR</t>
  </si>
  <si>
    <t>ŠETALIŠTE</t>
  </si>
  <si>
    <t>VLAKIĆ</t>
  </si>
  <si>
    <t>SLADOLED</t>
  </si>
  <si>
    <t>DORČIĆ SANDRO</t>
  </si>
  <si>
    <t>SUVENIRI+ŠTAND</t>
  </si>
  <si>
    <t>FANTOV RINO</t>
  </si>
  <si>
    <t>SC ZABLAĆE</t>
  </si>
  <si>
    <t>MINI-GOLF</t>
  </si>
  <si>
    <t>FILAN SULEJMAN</t>
  </si>
  <si>
    <t>STALAK</t>
  </si>
  <si>
    <t>FRGAČIĆ RAFAELA"LUNA"</t>
  </si>
  <si>
    <t>ŠTAND-BARKA</t>
  </si>
  <si>
    <t>IZVORNI SUVENIRI</t>
  </si>
  <si>
    <t>GJUGJAJ ANTON</t>
  </si>
  <si>
    <t>NAKIT</t>
  </si>
  <si>
    <t>IKIĆ ANITA</t>
  </si>
  <si>
    <t>IKIĆ DRAGICA</t>
  </si>
  <si>
    <t>KAURIN VELIMIR</t>
  </si>
  <si>
    <t>LAVANDA+ŠTAND</t>
  </si>
  <si>
    <t>MILOSAVLJEVIĆ DRAGAN</t>
  </si>
  <si>
    <t>VOĆE</t>
  </si>
  <si>
    <t>K.Č. 8860/2 BAŠKA</t>
  </si>
  <si>
    <t>PLIN</t>
  </si>
  <si>
    <t>RADIĆ ZORAN BATOMALJ</t>
  </si>
  <si>
    <t>USKOČKA</t>
  </si>
  <si>
    <t>RUSMIR IGOR</t>
  </si>
  <si>
    <t>STOLIĆ</t>
  </si>
  <si>
    <t>BODY-PAINTING</t>
  </si>
  <si>
    <t>UGOST.USLUGE</t>
  </si>
  <si>
    <t>SKLADANY ROMANA</t>
  </si>
  <si>
    <t>ŠEPOVIĆ IVANA</t>
  </si>
  <si>
    <t>DIGITAL.RAZGLED+ŠTAND.</t>
  </si>
  <si>
    <t>ŠKOLJ D.O.O.</t>
  </si>
  <si>
    <t>AMB.PRODAJA</t>
  </si>
  <si>
    <t>RIBA</t>
  </si>
  <si>
    <t>TD BAŠKA</t>
  </si>
  <si>
    <t>PARKIRALIŠTE</t>
  </si>
  <si>
    <t>TISAK TRG.D.D.</t>
  </si>
  <si>
    <t>TISAK</t>
  </si>
  <si>
    <t>TOMAŠIĆ RADENKA</t>
  </si>
  <si>
    <t>MED+ŠTAND</t>
  </si>
  <si>
    <t>TOMAŠIĆ STJEPAN</t>
  </si>
  <si>
    <t>TOMAŠIĆ SUZANA</t>
  </si>
  <si>
    <t>TOMIĆ NATALIJA</t>
  </si>
  <si>
    <t>TISAK MAJICA+ŠTAND</t>
  </si>
  <si>
    <t>VRZIĆ NENAD</t>
  </si>
  <si>
    <t>ZADRAVEC KREŠIMIR</t>
  </si>
  <si>
    <t xml:space="preserve"> </t>
  </si>
  <si>
    <t>SVEUKUPNO:</t>
  </si>
  <si>
    <t>DUG:</t>
  </si>
  <si>
    <t>ugovori poslani poštom</t>
  </si>
  <si>
    <t>novo</t>
  </si>
  <si>
    <t>Važi do</t>
  </si>
  <si>
    <t>31.5., 31.8.</t>
  </si>
  <si>
    <t>11.05.15.</t>
  </si>
  <si>
    <t>mjesečno</t>
  </si>
  <si>
    <t>31.7., 30.9.</t>
  </si>
  <si>
    <t xml:space="preserve"> U.O.MATEO VL.HADIZ HUSEINI </t>
  </si>
  <si>
    <t>Ugovor o donaciji, klasa 402-03/15-01/1, sredstva za rekonstrukciju zgrade osnovne škole PŠ Baška s dogradnjom školske sportske dvorane</t>
  </si>
  <si>
    <t>U.O.BRUČ,VL.HASAN HUSEINI</t>
  </si>
  <si>
    <t>20.10.15.</t>
  </si>
  <si>
    <t>26.10.15.</t>
  </si>
  <si>
    <t xml:space="preserve">KATARINA RADIĆ </t>
  </si>
  <si>
    <t>Ugovor o donaciji klasa 402-07/15-01/79, sredastva za nabavu stupa solarne rasvjete za dječje igralište u Batomlju</t>
  </si>
  <si>
    <t>UGOVOR O ZAJEDNIČKOM FINANCIRANJU PROGRAMA "POTICANJE ENERGETSKE UČINKOVITOSTI U KUĆANSTVIMA NA PODRUČJU OPĆINE BAŠKA"</t>
  </si>
  <si>
    <t>IME I PREZIME</t>
  </si>
  <si>
    <t>NAZIV</t>
  </si>
  <si>
    <t>POVRŠINA</t>
  </si>
  <si>
    <t>ROK</t>
  </si>
  <si>
    <t>MJESEČNI IZNOS ZAKUPNINE</t>
  </si>
  <si>
    <t>OBRAZLOŽENJE</t>
  </si>
  <si>
    <t>2012.</t>
  </si>
  <si>
    <t>2013.</t>
  </si>
  <si>
    <t>56,46 m²</t>
  </si>
  <si>
    <t>20.01.2010.</t>
  </si>
  <si>
    <t>31.01.2020.</t>
  </si>
  <si>
    <t>470 EUR</t>
  </si>
  <si>
    <t>POŠTANSKI URED BAŠKA</t>
  </si>
  <si>
    <t>HOTELI BAŠKA D.D.</t>
  </si>
  <si>
    <t>41 m²</t>
  </si>
  <si>
    <t>11.04.2014.</t>
  </si>
  <si>
    <t>31.10.2014.</t>
  </si>
  <si>
    <t>512,50 EUR</t>
  </si>
  <si>
    <t>TURISTIČKA AMBULANTA</t>
  </si>
  <si>
    <t>EVIDENCIJA POSLOVNIH PROSTORA U ZAKUPU U RAZDOBLJU OD 2012. - 2015.</t>
  </si>
  <si>
    <t>01.07.-31.07.15.</t>
  </si>
  <si>
    <t>01.08.-31.08.15.</t>
  </si>
  <si>
    <t>MARKO ORLIĆ</t>
  </si>
  <si>
    <t>PROMETNA JEDINICA MLEDEŽI</t>
  </si>
  <si>
    <t>19.06.-30.06.15.</t>
  </si>
  <si>
    <t>LEON PAOLOVIĆ</t>
  </si>
  <si>
    <t>17.06.-30.06.15.</t>
  </si>
  <si>
    <t>IVAN FRANKO</t>
  </si>
  <si>
    <t>08.07.-31.07.15.</t>
  </si>
  <si>
    <t>UKUPNO 2015.</t>
  </si>
  <si>
    <t>POSLOVI</t>
  </si>
  <si>
    <t>SERVIS</t>
  </si>
  <si>
    <t>USLUGE UČENIČKIH I STUDENTSKIH SERVISA</t>
  </si>
  <si>
    <t>BARBALIĆ IVAN</t>
  </si>
  <si>
    <t>944-01/14-02/2</t>
  </si>
  <si>
    <t>DEKANIĆ MARIJA</t>
  </si>
  <si>
    <t>944-01/15-02/5</t>
  </si>
  <si>
    <t>ŠANTEK NADA</t>
  </si>
  <si>
    <t>944-01/15-02/15</t>
  </si>
  <si>
    <t>KLASA</t>
  </si>
  <si>
    <t>NEKRETNINA</t>
  </si>
  <si>
    <r>
      <t>POVRŠINA m</t>
    </r>
    <r>
      <rPr>
        <b/>
        <sz val="11"/>
        <color theme="1"/>
        <rFont val="Calibri"/>
        <family val="2"/>
        <charset val="238"/>
      </rPr>
      <t>²</t>
    </r>
  </si>
  <si>
    <t>CIJENA</t>
  </si>
  <si>
    <t>TOPALUŠIĆ TOMISLAV TOPALUŠIĆ-ORLOVIĆ LUCIJA</t>
  </si>
  <si>
    <t>BONEFAČIĆ IVICA                BONEFAČIĆ MARIJA</t>
  </si>
  <si>
    <t>1/5 k.č. 3857 k.o. Baška-nova</t>
  </si>
  <si>
    <t>1/5 k.č. 3850 k.o. Baška-nova</t>
  </si>
  <si>
    <t>k.č. 1188 k.o. Baška-nova</t>
  </si>
  <si>
    <t>g.č. 2363 k.o. Baška-nova</t>
  </si>
  <si>
    <t>k.č. 4060/2 k.o. Baška-nova</t>
  </si>
  <si>
    <t xml:space="preserve">k.č. 2030/13 k.o. Baška-nova               </t>
  </si>
  <si>
    <t>k.č. 2038/3 k.o. Baška-nova</t>
  </si>
  <si>
    <t>k.č. 2038/4 k.o. Baška-nova</t>
  </si>
  <si>
    <t>k.č. 2038/6 k.o. Baška-nova</t>
  </si>
  <si>
    <t>944-01/15-02/23</t>
  </si>
  <si>
    <t>DUJMOVIĆ ĐURĐICA</t>
  </si>
  <si>
    <t>2/18 k.č. 1010/4 k.o. Baška-nova</t>
  </si>
  <si>
    <t>944-01/15-02/24</t>
  </si>
  <si>
    <t>SERŠIĆ LJUBOMIR</t>
  </si>
  <si>
    <t>k.č. 530/2 k.o. Baška-nova</t>
  </si>
  <si>
    <t>943-04/15-01/1</t>
  </si>
  <si>
    <t>TUDOR VANJA</t>
  </si>
  <si>
    <t>z.č. 2419/3 k.o. Baška-nova</t>
  </si>
  <si>
    <t>944-06/15-01/3</t>
  </si>
  <si>
    <t>HRGOVČIĆ JOSIP</t>
  </si>
  <si>
    <t>z.č. 2481/1</t>
  </si>
  <si>
    <t xml:space="preserve">z.č. 2412/1 </t>
  </si>
  <si>
    <t>944-01/15-02/14</t>
  </si>
  <si>
    <t>PRODAJA</t>
  </si>
  <si>
    <t>KUPNJA</t>
  </si>
  <si>
    <t xml:space="preserve">SPORAZUMI O IZVLAŠTENJU </t>
  </si>
  <si>
    <t>USTUPANJE ZEMLJIŠTA U VLASNIŠTVU OPĆINE BAŠKA</t>
  </si>
  <si>
    <t>DONACIJA ZEMLJE</t>
  </si>
  <si>
    <t>DUDI</t>
  </si>
  <si>
    <t>940-01/15-01/19</t>
  </si>
  <si>
    <t>1/2 k.č. 4079 z.k.ul. 2268</t>
  </si>
  <si>
    <t>k.č. 4080/23 z.k.ul. 4031</t>
  </si>
  <si>
    <t>k.č. 4080/24 z.k.ul. 4008</t>
  </si>
  <si>
    <t>k.č. 4080/25 z.k.ul. 4008</t>
  </si>
  <si>
    <t>k.č. 4080/27 z.k.ul. 4070</t>
  </si>
  <si>
    <t>k.č. 4080/28 z.k.ul. 4009</t>
  </si>
  <si>
    <t>k.č. 4080/30 z.k.ul. 4009</t>
  </si>
  <si>
    <t>k.č. 4080/36 z.k.ul. 4009</t>
  </si>
  <si>
    <t>k.č. 4080/34 z.k.ul. 4032</t>
  </si>
  <si>
    <t>k.č. 4080/35 z.k.ul. 4032</t>
  </si>
  <si>
    <t>k.č. 4080/37 z.k.ul. 4079</t>
  </si>
  <si>
    <t>k.č. 4080/38 z.k.ul. 4010</t>
  </si>
  <si>
    <t>k.č. 4080/39 z.k.ul. 4010</t>
  </si>
  <si>
    <t>k.č. 4080/41 z.k.ul. 4010</t>
  </si>
  <si>
    <t>k.č. 4080/43 z.k.ul. 4010</t>
  </si>
  <si>
    <t>k.č. 4080/42 z.k.ul. 4036</t>
  </si>
  <si>
    <t>k.č. 4080/44 z.k.ul. 4011</t>
  </si>
  <si>
    <t>k.č. 4080/45 z.k.ul. 4011</t>
  </si>
  <si>
    <t>k.č. 4080/46 z.k.ul. 4011</t>
  </si>
  <si>
    <t>k.č. 4080/47 z.k.ul. 4011</t>
  </si>
  <si>
    <t>k.č. 4080/48 z.k.ul. 4068</t>
  </si>
  <si>
    <t>k.č. 4080/52 z.k.ul. 4068</t>
  </si>
  <si>
    <t>k.č. 4080/53 z.k.ul. 4068</t>
  </si>
  <si>
    <t>k.č. 4080/51 z.k.ul. 4046</t>
  </si>
  <si>
    <t>k.č. 4080/50 z.k.ul. 4080</t>
  </si>
  <si>
    <t>1/2 k.č. 4080/16 z.k.ul. 3680</t>
  </si>
  <si>
    <t>k.č. 4080/26 z.k.ul. 4008</t>
  </si>
  <si>
    <t>k.č. 4080/100 z.k.ul. 4008</t>
  </si>
  <si>
    <t>PONIKVE VODA D.O.O.</t>
  </si>
  <si>
    <t>k.č. 4080/13 z.k.ul. 3681</t>
  </si>
  <si>
    <t>k.č. 4080/14 z.k.ul. 3675</t>
  </si>
  <si>
    <t>UGOVORI O KUPOPRODAJI ZEMLJE 2015.</t>
  </si>
  <si>
    <t>HRGOVČIĆ MIJO I JOSIP</t>
  </si>
  <si>
    <t>z.č. 2412 k.o. Baška-nova</t>
  </si>
  <si>
    <t>701-01/14-01/8</t>
  </si>
  <si>
    <t>ŠALE MARIJA</t>
  </si>
  <si>
    <t>dio od 6/96 k.č. 2937/3 k.o. Baška</t>
  </si>
  <si>
    <t xml:space="preserve">3/32 k.č. 3916/9 k.o.Baška </t>
  </si>
  <si>
    <t>z.č. 2421/2 k.o.Baška-nova</t>
  </si>
  <si>
    <t>944-01/11-02/7</t>
  </si>
  <si>
    <t>64/327 z.č. 2479 k.o.Baška-nova</t>
  </si>
  <si>
    <t>24/249 z.č. 2481</t>
  </si>
  <si>
    <t>CRNEKOVIĆ DAMIR TTO PLIN</t>
  </si>
  <si>
    <t>k.č. 1842/3 k.o. Baška-nova</t>
  </si>
  <si>
    <t>k.č. 1842/4 k.o. Baška-nova</t>
  </si>
  <si>
    <t>k.č. 1843 k.o. Baška-nova</t>
  </si>
  <si>
    <t>947-01/15-01/1</t>
  </si>
  <si>
    <t>TEUTA FILIPOVIĆ - VODITELJICA U ZAVIČAJNOM MUZEJU</t>
  </si>
  <si>
    <t>MARKO ORLIĆ - PROMETNA JEDINICA MLADEŽI</t>
  </si>
  <si>
    <t>LEON PAOLOVIĆ -  PROMETNA JEDINICA MLADEŽI</t>
  </si>
  <si>
    <t>IVAN FRANKO - PROMETNA JEDINICA MLADEŽI</t>
  </si>
  <si>
    <t>31.07.15.</t>
  </si>
  <si>
    <t>18.06.15.</t>
  </si>
  <si>
    <t>01.07.15.</t>
  </si>
  <si>
    <t>01.08.15.</t>
  </si>
  <si>
    <t>19.06.15.</t>
  </si>
  <si>
    <t>17.06.15.</t>
  </si>
  <si>
    <t>08.07.15.</t>
  </si>
  <si>
    <t>T201308</t>
  </si>
  <si>
    <t>O REALIZACIJI PLANA OTKLANJANJA NEDOSTATAKA I NEPRAVILNOSTI IZ IZJAVE O FISKALNOJ ODGOVORNOSTI ZA 2014. GODINU</t>
  </si>
  <si>
    <t>875 kn/mj za 2015.</t>
  </si>
  <si>
    <t>1.250 kn/projektu 4 projekta</t>
  </si>
  <si>
    <t>IZRADA IZMJENA I DOPUNA URBANISTIČKOG PLANA UPU-2 BAŠKA ZAROK</t>
  </si>
  <si>
    <t>PL.30% 1.FAZE, OBUSTAVLJENO, UGOVORENO 100.000</t>
  </si>
  <si>
    <t>DALEKOVOD PROJEKT D.O.O.</t>
  </si>
  <si>
    <t>IZRADA PROJEKTNE DOKUMENTACIJE ZA GRADNJU SUNČANE EL.BARBIČIN</t>
  </si>
  <si>
    <t>IZRADA PROJEKTNE DOKUMENTACIJE ZA IZGRADNJU JAVNE RASVJETE</t>
  </si>
  <si>
    <t>02.01.15.</t>
  </si>
  <si>
    <t>O POSLOVNOJ SURADNJI - SUBVENCIONIRANJE KAMATA ZA PRIVATNE IZNAJMLJIVAČE</t>
  </si>
  <si>
    <t>GRAĐEVINSKI FAKULTET RIJEKA</t>
  </si>
  <si>
    <t>O IZRADI STUDIJE GEOMORFOLOŠKIH PROMJENA ŽALA I PRIOBALJA</t>
  </si>
  <si>
    <t>2 X 18.750</t>
  </si>
  <si>
    <t>UG. O PRODAJI FOTOKOPRIRNOG UREĐAJA</t>
  </si>
  <si>
    <t>IGR D.O.O.</t>
  </si>
  <si>
    <t>USLUGA VOĐENJA PROJEKTA SUNČANE ELEKTRANE BARBIČIN</t>
  </si>
  <si>
    <t>5000 KN PL.2014. PRENAMAJENA - NABAVA OPREME</t>
  </si>
  <si>
    <t>ISTRA FILM</t>
  </si>
  <si>
    <t>UG. O SUFINANCIRANJU SNIMANJA FILMA</t>
  </si>
  <si>
    <t>MF ARHITEKTI D.O.O.</t>
  </si>
  <si>
    <t>O IZRADI PROJEKTNE DOKUMENTACIJE ZA MRTVAČNICU BATOMALJA</t>
  </si>
  <si>
    <t>OSNOVNA ŠKOLA FRAN KRSTO FRANKOPAN KRK</t>
  </si>
  <si>
    <t>O FINANCIRANJU IZBORNOG PROGRAMA I VODITELJSTVA U PŠ BAŠKA</t>
  </si>
  <si>
    <t>SAVEZ NIJEMACA I AUSTRIJANACA HRVATSKE</t>
  </si>
  <si>
    <t>IZDAVANJE KNJIGE LEOPOLDINE ROT "OBITELJ NORWING"</t>
  </si>
  <si>
    <t>DARIO DEKOVIĆ</t>
  </si>
  <si>
    <t>15.07.-31.07.15.</t>
  </si>
  <si>
    <t>15.07.15.</t>
  </si>
  <si>
    <t xml:space="preserve">UGOVOR O OBAVLJANJU POSLOVA ZAŠTITE NA RADU </t>
  </si>
  <si>
    <t>ŽUPANIJSKA LUČKA UPRAVA KRK</t>
  </si>
  <si>
    <t>2014. PL. 58.579,64 KN</t>
  </si>
  <si>
    <t>SUFINANCIRANJE GRAĐEVINSKIH RADOVA NA SANACIJI GATA MALA RIVA</t>
  </si>
  <si>
    <t>K201309</t>
  </si>
  <si>
    <t>K201314</t>
  </si>
  <si>
    <t>655,86 x 12</t>
  </si>
  <si>
    <t>NARUČITELJ M.CAPIĆ</t>
  </si>
  <si>
    <t>ELIS PROJEKT D.O.O.</t>
  </si>
  <si>
    <t>T201904</t>
  </si>
  <si>
    <t>856-965</t>
  </si>
  <si>
    <t>844-104</t>
  </si>
  <si>
    <t>A201004</t>
  </si>
  <si>
    <t>A201005</t>
  </si>
  <si>
    <t>A200005</t>
  </si>
  <si>
    <t>UG.O ODRŽAVANJU DIG.FOTOKOP.PRINTERA XEROX 522 DADF</t>
  </si>
  <si>
    <t xml:space="preserve">UG.O ODRŽAVANJU DIG.FOTOKOP.PRINTERA XEROX </t>
  </si>
  <si>
    <t>16.07.15.</t>
  </si>
  <si>
    <t>17.07.15.</t>
  </si>
  <si>
    <t>17.07.18.</t>
  </si>
  <si>
    <t>A200402</t>
  </si>
  <si>
    <t>A201302</t>
  </si>
  <si>
    <t>ZA VRIJEME KORIŠTENJA PRETOV.STANICE</t>
  </si>
  <si>
    <t>A200201</t>
  </si>
  <si>
    <t>A201002</t>
  </si>
  <si>
    <t>OBAVLJANJE USLUGA POSLOVNOG SAVJETOVANJA IZ PORDUČJA EU FONDOVA</t>
  </si>
  <si>
    <t>2022.</t>
  </si>
  <si>
    <t>O IZRADI PROJEKTNE DOKUMENTACIJE ZA MRTVAČNICU BATOMALJ</t>
  </si>
  <si>
    <t>UGOVOR</t>
  </si>
  <si>
    <t>UDRUGA</t>
  </si>
  <si>
    <t>MAĐAREVIĆ ĐURO</t>
  </si>
  <si>
    <t>UGOVOR O DJELU - VODIČ SV.MARKO</t>
  </si>
  <si>
    <t>PROJEKTNI BIRO P45 D.O.O.</t>
  </si>
  <si>
    <t>IZRADA PROJEKTNE DOKUMENTACIJE ZA NERAZVRSTANE CESTE</t>
  </si>
  <si>
    <t>DOMENI D.O.O.</t>
  </si>
  <si>
    <t>REKONSTRUKCIJA JAVNE RASVJETE U UL.EMILA GEISTLICHA</t>
  </si>
  <si>
    <t>K201303</t>
  </si>
  <si>
    <t>DOMENI DOO</t>
  </si>
  <si>
    <t>UG. O REKONSTRUKCIJI ULICA POD MIRE I LABIC 1.FAZA S IZGRADNJOM NOGOSTUPA I ASFALTIRANJE</t>
  </si>
  <si>
    <t>ANGELOVSKI ŽIVKO</t>
  </si>
  <si>
    <t>UG.O NAGODBI - NAKNADA ZA ASFALTIRANJE CESTE</t>
  </si>
  <si>
    <t>K201202</t>
  </si>
  <si>
    <t>612-01/12-01/5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</si>
</sst>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FF"/>
      <name val="Comic Sans MS"/>
      <family val="4"/>
      <charset val="238"/>
    </font>
    <font>
      <b/>
      <i/>
      <sz val="10"/>
      <color rgb="FF0000FF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i/>
      <sz val="16"/>
      <color rgb="FF0000FF"/>
      <name val="Comic Sans MS"/>
      <family val="4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003366"/>
      <name val="Times New Roman"/>
      <family val="1"/>
      <charset val="238"/>
    </font>
    <font>
      <b/>
      <i/>
      <sz val="12"/>
      <color rgb="FF0000FF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u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633777886288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0" fillId="2" borderId="1" xfId="0" applyNumberForma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/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5" fillId="2" borderId="1" xfId="0" applyFont="1" applyFill="1" applyBorder="1"/>
    <xf numFmtId="0" fontId="16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7" fillId="0" borderId="1" xfId="0" applyFont="1" applyBorder="1"/>
    <xf numFmtId="0" fontId="17" fillId="2" borderId="1" xfId="0" applyFont="1" applyFill="1" applyBorder="1"/>
    <xf numFmtId="4" fontId="11" fillId="8" borderId="1" xfId="0" applyNumberFormat="1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11" fillId="8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/>
    </xf>
    <xf numFmtId="0" fontId="0" fillId="2" borderId="1" xfId="0" applyFill="1" applyBorder="1"/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0" borderId="1" xfId="0" applyBorder="1" applyAlignment="1">
      <alignment horizontal="left" vertical="center"/>
    </xf>
    <xf numFmtId="4" fontId="0" fillId="0" borderId="0" xfId="0" applyNumberForma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0" fillId="0" borderId="1" xfId="0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left" vertical="center"/>
    </xf>
    <xf numFmtId="0" fontId="0" fillId="0" borderId="0" xfId="0" applyBorder="1" applyAlignment="1"/>
    <xf numFmtId="0" fontId="0" fillId="0" borderId="1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Border="1"/>
    <xf numFmtId="4" fontId="0" fillId="0" borderId="0" xfId="0" applyNumberFormat="1" applyBorder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0" borderId="1" xfId="0" applyNumberFormat="1" applyBorder="1"/>
    <xf numFmtId="9" fontId="0" fillId="0" borderId="1" xfId="0" applyNumberFormat="1" applyBorder="1"/>
    <xf numFmtId="14" fontId="0" fillId="0" borderId="1" xfId="0" applyNumberFormat="1" applyBorder="1"/>
    <xf numFmtId="0" fontId="0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4" fontId="20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shrinkToFit="1"/>
    </xf>
    <xf numFmtId="0" fontId="0" fillId="0" borderId="3" xfId="0" applyBorder="1" applyAlignment="1">
      <alignment shrinkToFit="1"/>
    </xf>
    <xf numFmtId="0" fontId="1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/>
    <xf numFmtId="0" fontId="0" fillId="0" borderId="8" xfId="0" applyBorder="1" applyAlignment="1"/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24"/>
  <sheetViews>
    <sheetView view="pageBreakPreview" topLeftCell="A87" zoomScale="60" zoomScaleNormal="100" workbookViewId="0">
      <selection activeCell="L60" sqref="L60"/>
    </sheetView>
  </sheetViews>
  <sheetFormatPr defaultRowHeight="14.4" x14ac:dyDescent="0.3"/>
  <cols>
    <col min="1" max="1" width="5.109375" bestFit="1" customWidth="1"/>
    <col min="2" max="2" width="52.5546875" bestFit="1" customWidth="1"/>
    <col min="3" max="3" width="82.88671875" bestFit="1" customWidth="1"/>
    <col min="4" max="4" width="11.109375" bestFit="1" customWidth="1"/>
    <col min="5" max="5" width="9.6640625" bestFit="1" customWidth="1"/>
    <col min="7" max="7" width="14.33203125" bestFit="1" customWidth="1"/>
    <col min="8" max="8" width="14.88671875" bestFit="1" customWidth="1"/>
    <col min="9" max="9" width="12.33203125" bestFit="1" customWidth="1"/>
    <col min="10" max="10" width="13.6640625" bestFit="1" customWidth="1"/>
    <col min="11" max="11" width="14.44140625" bestFit="1" customWidth="1"/>
    <col min="12" max="12" width="14.88671875" bestFit="1" customWidth="1"/>
    <col min="13" max="14" width="12.109375" bestFit="1" customWidth="1"/>
    <col min="15" max="15" width="33.33203125" bestFit="1" customWidth="1"/>
    <col min="16" max="16" width="12" bestFit="1" customWidth="1"/>
  </cols>
  <sheetData>
    <row r="3" spans="1:16" x14ac:dyDescent="0.3">
      <c r="A3" s="224" t="s">
        <v>84</v>
      </c>
      <c r="B3" s="224"/>
      <c r="C3" s="224" t="s">
        <v>94</v>
      </c>
      <c r="D3" s="224" t="s">
        <v>95</v>
      </c>
      <c r="E3" s="224" t="s">
        <v>96</v>
      </c>
      <c r="F3" s="224"/>
      <c r="G3" s="224" t="s">
        <v>104</v>
      </c>
      <c r="H3" s="224"/>
      <c r="I3" s="224"/>
      <c r="J3" s="224"/>
      <c r="K3" s="224" t="s">
        <v>103</v>
      </c>
      <c r="L3" s="224"/>
      <c r="M3" s="224"/>
      <c r="N3" s="224"/>
      <c r="O3" s="224" t="s">
        <v>102</v>
      </c>
      <c r="P3" s="224"/>
    </row>
    <row r="4" spans="1:16" x14ac:dyDescent="0.3">
      <c r="A4" s="225"/>
      <c r="B4" s="224"/>
      <c r="C4" s="225"/>
      <c r="D4" s="225"/>
      <c r="E4" s="198" t="s">
        <v>97</v>
      </c>
      <c r="F4" s="198" t="s">
        <v>98</v>
      </c>
      <c r="G4" s="198" t="s">
        <v>9</v>
      </c>
      <c r="H4" s="198" t="s">
        <v>99</v>
      </c>
      <c r="I4" s="198" t="s">
        <v>100</v>
      </c>
      <c r="J4" s="198" t="s">
        <v>116</v>
      </c>
      <c r="K4" s="198" t="s">
        <v>10</v>
      </c>
      <c r="L4" s="198" t="s">
        <v>12</v>
      </c>
      <c r="M4" s="198" t="s">
        <v>11</v>
      </c>
      <c r="N4" s="198" t="s">
        <v>338</v>
      </c>
      <c r="O4" s="198" t="s">
        <v>101</v>
      </c>
      <c r="P4" s="198" t="s">
        <v>93</v>
      </c>
    </row>
    <row r="5" spans="1:16" s="48" customFormat="1" x14ac:dyDescent="0.3">
      <c r="A5" s="47">
        <v>1</v>
      </c>
      <c r="B5" s="108" t="s">
        <v>341</v>
      </c>
      <c r="C5" s="108" t="s">
        <v>342</v>
      </c>
      <c r="D5" s="198" t="s">
        <v>224</v>
      </c>
      <c r="E5" s="47" t="s">
        <v>10</v>
      </c>
      <c r="F5" s="47" t="s">
        <v>12</v>
      </c>
      <c r="G5" s="112">
        <v>62500</v>
      </c>
      <c r="H5" s="109"/>
      <c r="I5" s="109"/>
      <c r="J5" s="109"/>
      <c r="K5" s="13">
        <v>6250</v>
      </c>
      <c r="L5" s="109">
        <v>56250</v>
      </c>
      <c r="M5" s="109"/>
      <c r="N5" s="109"/>
      <c r="O5" s="15" t="s">
        <v>343</v>
      </c>
      <c r="P5" s="198"/>
    </row>
    <row r="6" spans="1:16" s="48" customFormat="1" x14ac:dyDescent="0.3">
      <c r="A6" s="47">
        <v>2</v>
      </c>
      <c r="B6" s="108" t="s">
        <v>372</v>
      </c>
      <c r="C6" s="108" t="s">
        <v>373</v>
      </c>
      <c r="D6" s="198" t="s">
        <v>898</v>
      </c>
      <c r="E6" s="227" t="s">
        <v>113</v>
      </c>
      <c r="F6" s="227"/>
      <c r="G6" s="112">
        <v>10500</v>
      </c>
      <c r="H6" s="109"/>
      <c r="I6" s="109"/>
      <c r="J6" s="109"/>
      <c r="K6" s="13">
        <v>10500</v>
      </c>
      <c r="L6" s="109">
        <v>10500</v>
      </c>
      <c r="M6" s="109">
        <v>10500</v>
      </c>
      <c r="N6" s="109">
        <v>10500</v>
      </c>
      <c r="O6" s="15" t="s">
        <v>900</v>
      </c>
      <c r="P6" s="198">
        <v>875</v>
      </c>
    </row>
    <row r="7" spans="1:16" s="48" customFormat="1" ht="31.5" customHeight="1" x14ac:dyDescent="0.3">
      <c r="A7" s="47">
        <v>3</v>
      </c>
      <c r="B7" s="108" t="s">
        <v>372</v>
      </c>
      <c r="C7" s="111" t="s">
        <v>374</v>
      </c>
      <c r="D7" s="198" t="s">
        <v>898</v>
      </c>
      <c r="E7" s="200" t="s">
        <v>10</v>
      </c>
      <c r="F7" s="200" t="s">
        <v>10</v>
      </c>
      <c r="G7" s="112">
        <v>11250</v>
      </c>
      <c r="H7" s="109"/>
      <c r="I7" s="109"/>
      <c r="J7" s="109"/>
      <c r="K7" s="13">
        <v>11250</v>
      </c>
      <c r="L7" s="109"/>
      <c r="M7" s="109"/>
      <c r="N7" s="109"/>
      <c r="O7" s="15">
        <v>1</v>
      </c>
      <c r="P7" s="198">
        <v>11250</v>
      </c>
    </row>
    <row r="8" spans="1:16" s="48" customFormat="1" ht="28.8" x14ac:dyDescent="0.3">
      <c r="A8" s="36">
        <v>4</v>
      </c>
      <c r="B8" s="108" t="s">
        <v>344</v>
      </c>
      <c r="C8" s="111" t="s">
        <v>345</v>
      </c>
      <c r="D8" s="198" t="s">
        <v>346</v>
      </c>
      <c r="E8" s="47" t="s">
        <v>222</v>
      </c>
      <c r="F8" s="47" t="s">
        <v>207</v>
      </c>
      <c r="G8" s="112">
        <v>5000</v>
      </c>
      <c r="H8" s="109"/>
      <c r="I8" s="109"/>
      <c r="J8" s="109"/>
      <c r="K8" s="13">
        <v>5000</v>
      </c>
      <c r="L8" s="109"/>
      <c r="M8" s="109"/>
      <c r="N8" s="109"/>
      <c r="O8" s="15" t="s">
        <v>901</v>
      </c>
      <c r="P8" s="110">
        <v>5000</v>
      </c>
    </row>
    <row r="9" spans="1:16" s="48" customFormat="1" ht="28.8" x14ac:dyDescent="0.3">
      <c r="A9" s="36">
        <v>5</v>
      </c>
      <c r="B9" s="108" t="s">
        <v>347</v>
      </c>
      <c r="C9" s="111" t="s">
        <v>348</v>
      </c>
      <c r="D9" s="198" t="s">
        <v>224</v>
      </c>
      <c r="E9" s="47" t="s">
        <v>10</v>
      </c>
      <c r="F9" s="47" t="s">
        <v>12</v>
      </c>
      <c r="G9" s="112">
        <v>243750</v>
      </c>
      <c r="H9" s="109"/>
      <c r="I9" s="109"/>
      <c r="J9" s="109"/>
      <c r="K9" s="13">
        <v>57525</v>
      </c>
      <c r="L9" s="109">
        <v>186225</v>
      </c>
      <c r="M9" s="109"/>
      <c r="N9" s="109"/>
      <c r="O9" s="15" t="s">
        <v>343</v>
      </c>
      <c r="P9" s="110">
        <v>243750</v>
      </c>
    </row>
    <row r="10" spans="1:16" s="48" customFormat="1" x14ac:dyDescent="0.3">
      <c r="A10" s="36">
        <v>6</v>
      </c>
      <c r="B10" s="108" t="s">
        <v>966</v>
      </c>
      <c r="C10" s="111" t="s">
        <v>967</v>
      </c>
      <c r="D10" s="209"/>
      <c r="E10" s="47" t="s">
        <v>10</v>
      </c>
      <c r="F10" s="47" t="s">
        <v>10</v>
      </c>
      <c r="G10" s="112"/>
      <c r="H10" s="109">
        <v>4953.2</v>
      </c>
      <c r="I10" s="109"/>
      <c r="J10" s="109"/>
      <c r="K10" s="13">
        <v>4953.2</v>
      </c>
      <c r="L10" s="109"/>
      <c r="M10" s="109"/>
      <c r="N10" s="109"/>
      <c r="O10" s="15"/>
      <c r="P10" s="110"/>
    </row>
    <row r="11" spans="1:16" ht="28.8" x14ac:dyDescent="0.3">
      <c r="A11" s="33">
        <v>7</v>
      </c>
      <c r="B11" s="34" t="s">
        <v>14</v>
      </c>
      <c r="C11" s="34" t="s">
        <v>15</v>
      </c>
      <c r="D11" s="102" t="s">
        <v>16</v>
      </c>
      <c r="E11" s="103" t="s">
        <v>208</v>
      </c>
      <c r="F11" s="103" t="s">
        <v>209</v>
      </c>
      <c r="G11" s="40">
        <v>14325</v>
      </c>
      <c r="H11" s="37"/>
      <c r="I11" s="37"/>
      <c r="J11" s="37"/>
      <c r="K11" s="41">
        <v>8783</v>
      </c>
      <c r="L11" s="40"/>
      <c r="M11" s="40"/>
      <c r="N11" s="40"/>
      <c r="O11" s="38" t="s">
        <v>17</v>
      </c>
      <c r="P11" s="41"/>
    </row>
    <row r="12" spans="1:16" ht="28.8" x14ac:dyDescent="0.3">
      <c r="A12" s="36">
        <v>8</v>
      </c>
      <c r="B12" s="34" t="s">
        <v>14</v>
      </c>
      <c r="C12" s="34" t="s">
        <v>15</v>
      </c>
      <c r="D12" s="102" t="s">
        <v>16</v>
      </c>
      <c r="E12" s="103" t="s">
        <v>339</v>
      </c>
      <c r="F12" s="103" t="s">
        <v>245</v>
      </c>
      <c r="G12" s="40">
        <v>14195</v>
      </c>
      <c r="H12" s="37"/>
      <c r="I12" s="37"/>
      <c r="J12" s="37"/>
      <c r="K12" s="41">
        <v>5395</v>
      </c>
      <c r="L12" s="40">
        <v>8800</v>
      </c>
      <c r="M12" s="40"/>
      <c r="N12" s="40"/>
      <c r="O12" s="38" t="s">
        <v>17</v>
      </c>
      <c r="P12" s="41"/>
    </row>
    <row r="13" spans="1:16" x14ac:dyDescent="0.3">
      <c r="A13" s="36">
        <v>9</v>
      </c>
      <c r="B13" s="34" t="s">
        <v>181</v>
      </c>
      <c r="C13" s="34" t="s">
        <v>182</v>
      </c>
      <c r="D13" s="102" t="s">
        <v>34</v>
      </c>
      <c r="E13" s="227" t="s">
        <v>113</v>
      </c>
      <c r="F13" s="227"/>
      <c r="G13" s="40" t="s">
        <v>183</v>
      </c>
      <c r="H13" s="37"/>
      <c r="I13" s="37"/>
      <c r="J13" s="37"/>
      <c r="K13" s="41">
        <v>42926.81</v>
      </c>
      <c r="L13" s="40">
        <v>42900</v>
      </c>
      <c r="M13" s="40">
        <v>42900</v>
      </c>
      <c r="N13" s="40">
        <v>42900</v>
      </c>
      <c r="O13" s="38" t="s">
        <v>184</v>
      </c>
      <c r="P13" s="41"/>
    </row>
    <row r="14" spans="1:16" x14ac:dyDescent="0.3">
      <c r="A14" s="36">
        <v>10</v>
      </c>
      <c r="B14" s="34" t="s">
        <v>185</v>
      </c>
      <c r="C14" s="34" t="s">
        <v>186</v>
      </c>
      <c r="D14" s="102" t="s">
        <v>123</v>
      </c>
      <c r="E14" s="36" t="s">
        <v>368</v>
      </c>
      <c r="F14" s="36" t="s">
        <v>395</v>
      </c>
      <c r="G14" s="40">
        <v>73007</v>
      </c>
      <c r="H14" s="37"/>
      <c r="I14" s="37"/>
      <c r="J14" s="37"/>
      <c r="K14" s="41">
        <v>73007</v>
      </c>
      <c r="L14" s="40"/>
      <c r="M14" s="40"/>
      <c r="N14" s="40"/>
      <c r="O14" s="38" t="s">
        <v>187</v>
      </c>
      <c r="P14" s="41"/>
    </row>
    <row r="15" spans="1:16" x14ac:dyDescent="0.3">
      <c r="A15" s="36">
        <v>11</v>
      </c>
      <c r="B15" s="34" t="s">
        <v>19</v>
      </c>
      <c r="C15" s="34" t="s">
        <v>20</v>
      </c>
      <c r="D15" s="35" t="s">
        <v>21</v>
      </c>
      <c r="E15" s="103" t="s">
        <v>22</v>
      </c>
      <c r="F15" s="104" t="s">
        <v>23</v>
      </c>
      <c r="G15" s="40"/>
      <c r="H15" s="37"/>
      <c r="I15" s="37"/>
      <c r="J15" s="37">
        <v>20000</v>
      </c>
      <c r="K15" s="41">
        <v>20000</v>
      </c>
      <c r="L15" s="40">
        <v>20000</v>
      </c>
      <c r="M15" s="40"/>
      <c r="N15" s="40"/>
      <c r="O15" s="38" t="s">
        <v>45</v>
      </c>
      <c r="P15" s="41">
        <v>10000</v>
      </c>
    </row>
    <row r="16" spans="1:16" x14ac:dyDescent="0.3">
      <c r="A16" s="36">
        <v>12</v>
      </c>
      <c r="B16" s="34" t="s">
        <v>165</v>
      </c>
      <c r="C16" s="34" t="s">
        <v>180</v>
      </c>
      <c r="D16" s="35" t="s">
        <v>34</v>
      </c>
      <c r="E16" s="227" t="s">
        <v>113</v>
      </c>
      <c r="F16" s="227"/>
      <c r="G16" s="40">
        <v>7870.32</v>
      </c>
      <c r="H16" s="37"/>
      <c r="I16" s="37"/>
      <c r="J16" s="37"/>
      <c r="K16" s="41">
        <v>7870.32</v>
      </c>
      <c r="L16" s="40"/>
      <c r="M16" s="40"/>
      <c r="N16" s="40"/>
      <c r="O16" s="38" t="s">
        <v>933</v>
      </c>
      <c r="P16" s="41">
        <v>655.86</v>
      </c>
    </row>
    <row r="17" spans="1:16" s="48" customFormat="1" ht="28.8" x14ac:dyDescent="0.3">
      <c r="A17" s="36">
        <v>13</v>
      </c>
      <c r="B17" s="34" t="s">
        <v>364</v>
      </c>
      <c r="C17" s="34" t="s">
        <v>365</v>
      </c>
      <c r="D17" s="35" t="s">
        <v>191</v>
      </c>
      <c r="E17" s="200" t="s">
        <v>222</v>
      </c>
      <c r="F17" s="200" t="s">
        <v>23</v>
      </c>
      <c r="G17" s="40">
        <v>15000</v>
      </c>
      <c r="H17" s="37"/>
      <c r="I17" s="37"/>
      <c r="J17" s="37"/>
      <c r="K17" s="41">
        <v>15000</v>
      </c>
      <c r="L17" s="40"/>
      <c r="M17" s="40"/>
      <c r="N17" s="40"/>
      <c r="O17" s="42" t="s">
        <v>903</v>
      </c>
      <c r="P17" s="41"/>
    </row>
    <row r="18" spans="1:16" s="48" customFormat="1" x14ac:dyDescent="0.3">
      <c r="A18" s="36">
        <v>14</v>
      </c>
      <c r="B18" s="34" t="s">
        <v>364</v>
      </c>
      <c r="C18" s="34" t="s">
        <v>375</v>
      </c>
      <c r="D18" s="35" t="s">
        <v>932</v>
      </c>
      <c r="E18" s="200" t="s">
        <v>10</v>
      </c>
      <c r="F18" s="200" t="s">
        <v>12</v>
      </c>
      <c r="G18" s="40">
        <v>143750</v>
      </c>
      <c r="H18" s="37"/>
      <c r="I18" s="37"/>
      <c r="J18" s="37"/>
      <c r="K18" s="41">
        <v>0</v>
      </c>
      <c r="L18" s="40">
        <v>143750</v>
      </c>
      <c r="M18" s="40"/>
      <c r="N18" s="40"/>
      <c r="O18" s="38" t="s">
        <v>366</v>
      </c>
      <c r="P18" s="41"/>
    </row>
    <row r="19" spans="1:16" s="48" customFormat="1" x14ac:dyDescent="0.3">
      <c r="A19" s="36">
        <v>15</v>
      </c>
      <c r="B19" s="34" t="s">
        <v>364</v>
      </c>
      <c r="C19" s="34" t="s">
        <v>902</v>
      </c>
      <c r="D19" s="180"/>
      <c r="E19" s="200" t="s">
        <v>10</v>
      </c>
      <c r="F19" s="200" t="s">
        <v>10</v>
      </c>
      <c r="G19" s="40"/>
      <c r="H19" s="37"/>
      <c r="I19" s="37"/>
      <c r="J19" s="37"/>
      <c r="K19" s="41">
        <v>0</v>
      </c>
      <c r="L19" s="40">
        <v>0</v>
      </c>
      <c r="M19" s="40"/>
      <c r="N19" s="40"/>
      <c r="O19" s="38" t="s">
        <v>934</v>
      </c>
      <c r="P19" s="41"/>
    </row>
    <row r="20" spans="1:16" s="48" customFormat="1" x14ac:dyDescent="0.3">
      <c r="A20" s="36">
        <v>16</v>
      </c>
      <c r="B20" s="34" t="s">
        <v>904</v>
      </c>
      <c r="C20" s="34" t="s">
        <v>905</v>
      </c>
      <c r="D20" s="35" t="s">
        <v>931</v>
      </c>
      <c r="E20" s="200" t="s">
        <v>10</v>
      </c>
      <c r="F20" s="200" t="s">
        <v>12</v>
      </c>
      <c r="G20" s="40">
        <v>998750</v>
      </c>
      <c r="H20" s="37"/>
      <c r="I20" s="37"/>
      <c r="J20" s="37"/>
      <c r="K20" s="41">
        <v>187500</v>
      </c>
      <c r="L20" s="40">
        <v>811250</v>
      </c>
      <c r="M20" s="40"/>
      <c r="N20" s="40"/>
      <c r="O20" s="38"/>
      <c r="P20" s="41"/>
    </row>
    <row r="21" spans="1:16" x14ac:dyDescent="0.3">
      <c r="A21" s="36">
        <v>17</v>
      </c>
      <c r="B21" s="34" t="s">
        <v>148</v>
      </c>
      <c r="C21" s="34" t="s">
        <v>149</v>
      </c>
      <c r="D21" s="35" t="s">
        <v>190</v>
      </c>
      <c r="E21" s="103" t="s">
        <v>22</v>
      </c>
      <c r="F21" s="104" t="s">
        <v>23</v>
      </c>
      <c r="G21" s="40">
        <v>87375</v>
      </c>
      <c r="H21" s="37"/>
      <c r="I21" s="37"/>
      <c r="J21" s="37"/>
      <c r="K21" s="41">
        <v>87375</v>
      </c>
      <c r="L21" s="40"/>
      <c r="M21" s="40"/>
      <c r="N21" s="40"/>
      <c r="O21" s="38" t="s">
        <v>150</v>
      </c>
      <c r="P21" s="41"/>
    </row>
    <row r="22" spans="1:16" x14ac:dyDescent="0.3">
      <c r="A22" s="36">
        <v>18</v>
      </c>
      <c r="B22" s="29" t="s">
        <v>194</v>
      </c>
      <c r="C22" s="29" t="s">
        <v>887</v>
      </c>
      <c r="D22" s="198" t="s">
        <v>78</v>
      </c>
      <c r="E22" s="201" t="s">
        <v>892</v>
      </c>
      <c r="F22" s="36" t="s">
        <v>385</v>
      </c>
      <c r="G22" s="10">
        <v>1150.1500000000001</v>
      </c>
      <c r="H22" s="27"/>
      <c r="I22" s="27"/>
      <c r="J22" s="27"/>
      <c r="K22" s="13">
        <v>1150.1500000000001</v>
      </c>
      <c r="L22" s="7"/>
      <c r="M22" s="7"/>
      <c r="N22" s="7"/>
      <c r="O22" s="14" t="s">
        <v>32</v>
      </c>
      <c r="P22" s="12">
        <v>3291.2</v>
      </c>
    </row>
    <row r="23" spans="1:16" x14ac:dyDescent="0.3">
      <c r="A23" s="36">
        <v>19</v>
      </c>
      <c r="B23" s="29" t="s">
        <v>194</v>
      </c>
      <c r="C23" s="29" t="s">
        <v>887</v>
      </c>
      <c r="D23" s="198" t="s">
        <v>78</v>
      </c>
      <c r="E23" s="201" t="s">
        <v>893</v>
      </c>
      <c r="F23" s="36" t="s">
        <v>891</v>
      </c>
      <c r="G23" s="10">
        <v>2742.66</v>
      </c>
      <c r="H23" s="27"/>
      <c r="I23" s="27"/>
      <c r="J23" s="27"/>
      <c r="K23" s="13">
        <v>2742.66</v>
      </c>
      <c r="L23" s="7"/>
      <c r="M23" s="7"/>
      <c r="N23" s="7"/>
      <c r="O23" s="14" t="s">
        <v>32</v>
      </c>
      <c r="P23" s="12">
        <v>3149.64</v>
      </c>
    </row>
    <row r="24" spans="1:16" x14ac:dyDescent="0.3">
      <c r="A24" s="36">
        <v>20</v>
      </c>
      <c r="B24" s="29" t="s">
        <v>194</v>
      </c>
      <c r="C24" s="29" t="s">
        <v>887</v>
      </c>
      <c r="D24" s="198" t="s">
        <v>78</v>
      </c>
      <c r="E24" s="201" t="s">
        <v>894</v>
      </c>
      <c r="F24" s="36" t="s">
        <v>209</v>
      </c>
      <c r="G24" s="10">
        <v>2742.66</v>
      </c>
      <c r="H24" s="27"/>
      <c r="I24" s="27"/>
      <c r="J24" s="27"/>
      <c r="K24" s="13">
        <v>2742.66</v>
      </c>
      <c r="L24" s="7"/>
      <c r="M24" s="7"/>
      <c r="N24" s="7"/>
      <c r="O24" s="14" t="s">
        <v>32</v>
      </c>
      <c r="P24" s="12">
        <v>2990.39</v>
      </c>
    </row>
    <row r="25" spans="1:16" x14ac:dyDescent="0.3">
      <c r="A25" s="36">
        <v>21</v>
      </c>
      <c r="B25" s="29" t="s">
        <v>194</v>
      </c>
      <c r="C25" s="29" t="s">
        <v>888</v>
      </c>
      <c r="D25" s="198" t="s">
        <v>123</v>
      </c>
      <c r="E25" s="201" t="s">
        <v>895</v>
      </c>
      <c r="F25" s="36" t="s">
        <v>385</v>
      </c>
      <c r="G25" s="10">
        <v>1521.74</v>
      </c>
      <c r="H25" s="27"/>
      <c r="I25" s="27"/>
      <c r="J25" s="27"/>
      <c r="K25" s="13">
        <v>1521.74</v>
      </c>
      <c r="L25" s="7"/>
      <c r="M25" s="7"/>
      <c r="N25" s="7"/>
      <c r="O25" s="14" t="s">
        <v>32</v>
      </c>
      <c r="P25" s="12">
        <v>3078.86</v>
      </c>
    </row>
    <row r="26" spans="1:16" x14ac:dyDescent="0.3">
      <c r="A26" s="36">
        <v>22</v>
      </c>
      <c r="B26" s="29" t="s">
        <v>194</v>
      </c>
      <c r="C26" s="29" t="s">
        <v>888</v>
      </c>
      <c r="D26" s="198" t="s">
        <v>123</v>
      </c>
      <c r="E26" s="201" t="s">
        <v>893</v>
      </c>
      <c r="F26" s="36" t="s">
        <v>891</v>
      </c>
      <c r="G26" s="10">
        <v>3291.2</v>
      </c>
      <c r="H26" s="27"/>
      <c r="I26" s="27"/>
      <c r="J26" s="27"/>
      <c r="K26" s="13">
        <v>3291.2</v>
      </c>
      <c r="L26" s="7"/>
      <c r="M26" s="7"/>
      <c r="N26" s="7"/>
      <c r="O26" s="14" t="s">
        <v>32</v>
      </c>
      <c r="P26" s="12">
        <v>3078.86</v>
      </c>
    </row>
    <row r="27" spans="1:16" s="48" customFormat="1" x14ac:dyDescent="0.3">
      <c r="A27" s="36">
        <v>23</v>
      </c>
      <c r="B27" s="29" t="s">
        <v>194</v>
      </c>
      <c r="C27" s="29" t="s">
        <v>888</v>
      </c>
      <c r="D27" s="198" t="s">
        <v>123</v>
      </c>
      <c r="E27" s="201" t="s">
        <v>894</v>
      </c>
      <c r="F27" s="36" t="s">
        <v>209</v>
      </c>
      <c r="G27" s="10">
        <v>2335.6799999999998</v>
      </c>
      <c r="H27" s="27"/>
      <c r="I27" s="27"/>
      <c r="J27" s="27"/>
      <c r="K27" s="13">
        <v>2335.6799999999998</v>
      </c>
      <c r="L27" s="7"/>
      <c r="M27" s="7"/>
      <c r="N27" s="7"/>
      <c r="O27" s="14"/>
      <c r="P27" s="12"/>
    </row>
    <row r="28" spans="1:16" s="48" customFormat="1" x14ac:dyDescent="0.3">
      <c r="A28" s="36">
        <v>24</v>
      </c>
      <c r="B28" s="29" t="s">
        <v>194</v>
      </c>
      <c r="C28" s="29" t="s">
        <v>889</v>
      </c>
      <c r="D28" s="198" t="s">
        <v>123</v>
      </c>
      <c r="E28" s="201" t="s">
        <v>896</v>
      </c>
      <c r="F28" s="36" t="s">
        <v>385</v>
      </c>
      <c r="G28" s="10">
        <v>1734.08</v>
      </c>
      <c r="H28" s="27"/>
      <c r="I28" s="27"/>
      <c r="J28" s="27"/>
      <c r="K28" s="13">
        <v>1734.08</v>
      </c>
      <c r="L28" s="7"/>
      <c r="M28" s="7"/>
      <c r="N28" s="7"/>
      <c r="O28" s="14"/>
      <c r="P28" s="12"/>
    </row>
    <row r="29" spans="1:16" s="48" customFormat="1" x14ac:dyDescent="0.3">
      <c r="A29" s="36">
        <v>25</v>
      </c>
      <c r="B29" s="29" t="s">
        <v>194</v>
      </c>
      <c r="C29" s="29" t="s">
        <v>889</v>
      </c>
      <c r="D29" s="198" t="s">
        <v>123</v>
      </c>
      <c r="E29" s="201" t="s">
        <v>893</v>
      </c>
      <c r="F29" s="36" t="s">
        <v>891</v>
      </c>
      <c r="G29" s="10">
        <v>3185.03</v>
      </c>
      <c r="H29" s="27"/>
      <c r="I29" s="27"/>
      <c r="J29" s="27"/>
      <c r="K29" s="13">
        <v>3185.03</v>
      </c>
      <c r="L29" s="7"/>
      <c r="M29" s="7"/>
      <c r="N29" s="7"/>
      <c r="O29" s="14"/>
      <c r="P29" s="12"/>
    </row>
    <row r="30" spans="1:16" s="48" customFormat="1" x14ac:dyDescent="0.3">
      <c r="A30" s="36">
        <v>26</v>
      </c>
      <c r="B30" s="29" t="s">
        <v>194</v>
      </c>
      <c r="C30" s="29" t="s">
        <v>889</v>
      </c>
      <c r="D30" s="198" t="s">
        <v>123</v>
      </c>
      <c r="E30" s="201" t="s">
        <v>894</v>
      </c>
      <c r="F30" s="36" t="s">
        <v>209</v>
      </c>
      <c r="G30" s="10">
        <v>3185.03</v>
      </c>
      <c r="H30" s="27"/>
      <c r="I30" s="27"/>
      <c r="J30" s="27"/>
      <c r="K30" s="13">
        <v>3185.03</v>
      </c>
      <c r="L30" s="7"/>
      <c r="M30" s="7"/>
      <c r="N30" s="7"/>
      <c r="O30" s="14"/>
      <c r="P30" s="12"/>
    </row>
    <row r="31" spans="1:16" s="48" customFormat="1" x14ac:dyDescent="0.3">
      <c r="A31" s="36">
        <v>27</v>
      </c>
      <c r="B31" s="29" t="s">
        <v>194</v>
      </c>
      <c r="C31" s="29" t="s">
        <v>890</v>
      </c>
      <c r="D31" s="198" t="s">
        <v>123</v>
      </c>
      <c r="E31" s="201" t="s">
        <v>892</v>
      </c>
      <c r="F31" s="36" t="s">
        <v>385</v>
      </c>
      <c r="G31" s="10">
        <v>1627.9</v>
      </c>
      <c r="H31" s="27"/>
      <c r="I31" s="27"/>
      <c r="J31" s="27"/>
      <c r="K31" s="13">
        <v>1627.9</v>
      </c>
      <c r="L31" s="7"/>
      <c r="M31" s="7"/>
      <c r="N31" s="7"/>
      <c r="O31" s="14"/>
      <c r="P31" s="12"/>
    </row>
    <row r="32" spans="1:16" s="48" customFormat="1" x14ac:dyDescent="0.3">
      <c r="A32" s="36">
        <v>28</v>
      </c>
      <c r="B32" s="29" t="s">
        <v>194</v>
      </c>
      <c r="C32" s="29" t="s">
        <v>890</v>
      </c>
      <c r="D32" s="198" t="s">
        <v>123</v>
      </c>
      <c r="E32" s="47" t="s">
        <v>897</v>
      </c>
      <c r="F32" s="36" t="s">
        <v>891</v>
      </c>
      <c r="G32" s="10">
        <v>2548.02</v>
      </c>
      <c r="H32" s="27"/>
      <c r="I32" s="27"/>
      <c r="J32" s="27"/>
      <c r="K32" s="13">
        <v>2548.02</v>
      </c>
      <c r="L32" s="7"/>
      <c r="M32" s="7"/>
      <c r="N32" s="7"/>
      <c r="O32" s="14"/>
      <c r="P32" s="12"/>
    </row>
    <row r="33" spans="1:16" s="48" customFormat="1" x14ac:dyDescent="0.3">
      <c r="A33" s="36">
        <v>29</v>
      </c>
      <c r="B33" s="29" t="s">
        <v>194</v>
      </c>
      <c r="C33" s="29" t="s">
        <v>890</v>
      </c>
      <c r="D33" s="198" t="s">
        <v>123</v>
      </c>
      <c r="E33" s="47" t="s">
        <v>894</v>
      </c>
      <c r="F33" s="36" t="s">
        <v>209</v>
      </c>
      <c r="G33" s="10">
        <v>3078.86</v>
      </c>
      <c r="H33" s="27"/>
      <c r="I33" s="27"/>
      <c r="J33" s="27"/>
      <c r="K33" s="13">
        <v>3078.86</v>
      </c>
      <c r="L33" s="7"/>
      <c r="M33" s="7"/>
      <c r="N33" s="7"/>
      <c r="O33" s="14"/>
      <c r="P33" s="12"/>
    </row>
    <row r="34" spans="1:16" x14ac:dyDescent="0.3">
      <c r="A34" s="36">
        <v>30</v>
      </c>
      <c r="B34" s="34" t="s">
        <v>122</v>
      </c>
      <c r="C34" s="34" t="s">
        <v>135</v>
      </c>
      <c r="D34" s="35" t="s">
        <v>136</v>
      </c>
      <c r="E34" s="36" t="s">
        <v>222</v>
      </c>
      <c r="F34" s="36" t="s">
        <v>23</v>
      </c>
      <c r="G34" s="40"/>
      <c r="H34" s="37"/>
      <c r="I34" s="37"/>
      <c r="J34" s="37">
        <v>1566</v>
      </c>
      <c r="K34" s="41">
        <v>1566</v>
      </c>
      <c r="L34" s="40"/>
      <c r="M34" s="40"/>
      <c r="N34" s="40"/>
      <c r="O34" s="42" t="s">
        <v>137</v>
      </c>
      <c r="P34" s="41">
        <v>391.5</v>
      </c>
    </row>
    <row r="35" spans="1:16" s="48" customFormat="1" x14ac:dyDescent="0.3">
      <c r="A35" s="36">
        <v>31</v>
      </c>
      <c r="B35" s="34" t="s">
        <v>122</v>
      </c>
      <c r="C35" s="34" t="s">
        <v>394</v>
      </c>
      <c r="D35" s="35" t="s">
        <v>123</v>
      </c>
      <c r="E35" s="36" t="s">
        <v>368</v>
      </c>
      <c r="F35" s="36" t="s">
        <v>395</v>
      </c>
      <c r="G35" s="40">
        <v>174000</v>
      </c>
      <c r="H35" s="37"/>
      <c r="I35" s="37"/>
      <c r="J35" s="37"/>
      <c r="K35" s="41">
        <v>174000</v>
      </c>
      <c r="L35" s="40"/>
      <c r="M35" s="40"/>
      <c r="N35" s="40"/>
      <c r="O35" s="42" t="s">
        <v>402</v>
      </c>
      <c r="P35" s="41"/>
    </row>
    <row r="36" spans="1:16" s="48" customFormat="1" x14ac:dyDescent="0.3">
      <c r="A36" s="36">
        <v>32</v>
      </c>
      <c r="B36" s="34" t="s">
        <v>961</v>
      </c>
      <c r="C36" s="34" t="s">
        <v>962</v>
      </c>
      <c r="D36" s="35" t="s">
        <v>963</v>
      </c>
      <c r="E36" s="36" t="s">
        <v>10</v>
      </c>
      <c r="F36" s="36" t="s">
        <v>12</v>
      </c>
      <c r="G36" s="40"/>
      <c r="H36" s="37">
        <v>539300.38</v>
      </c>
      <c r="I36" s="37"/>
      <c r="J36" s="37"/>
      <c r="K36" s="41">
        <v>431440.3</v>
      </c>
      <c r="L36" s="40">
        <v>107860.08</v>
      </c>
      <c r="M36" s="40"/>
      <c r="N36" s="40"/>
      <c r="O36" s="42"/>
      <c r="P36" s="41"/>
    </row>
    <row r="37" spans="1:16" x14ac:dyDescent="0.3">
      <c r="A37" s="36">
        <v>33</v>
      </c>
      <c r="B37" s="34" t="s">
        <v>105</v>
      </c>
      <c r="C37" s="34" t="s">
        <v>106</v>
      </c>
      <c r="D37" s="35" t="s">
        <v>107</v>
      </c>
      <c r="E37" s="227" t="s">
        <v>113</v>
      </c>
      <c r="F37" s="227"/>
      <c r="G37" s="40"/>
      <c r="H37" s="37"/>
      <c r="I37" s="37">
        <v>13440</v>
      </c>
      <c r="J37" s="37"/>
      <c r="K37" s="41">
        <v>13440</v>
      </c>
      <c r="L37" s="40"/>
      <c r="M37" s="40"/>
      <c r="N37" s="40"/>
      <c r="O37" s="38"/>
      <c r="P37" s="41"/>
    </row>
    <row r="38" spans="1:16" x14ac:dyDescent="0.3">
      <c r="A38" s="36">
        <v>34</v>
      </c>
      <c r="B38" s="34" t="s">
        <v>179</v>
      </c>
      <c r="C38" s="34" t="s">
        <v>33</v>
      </c>
      <c r="D38" s="35" t="s">
        <v>34</v>
      </c>
      <c r="E38" s="36" t="s">
        <v>222</v>
      </c>
      <c r="F38" s="36" t="s">
        <v>23</v>
      </c>
      <c r="G38" s="37">
        <v>1940</v>
      </c>
      <c r="H38" s="37"/>
      <c r="I38" s="37"/>
      <c r="J38" s="37"/>
      <c r="K38" s="39">
        <v>1940</v>
      </c>
      <c r="L38" s="87"/>
      <c r="M38" s="87"/>
      <c r="N38" s="87"/>
      <c r="O38" s="14" t="s">
        <v>35</v>
      </c>
      <c r="P38" s="89"/>
    </row>
    <row r="39" spans="1:16" x14ac:dyDescent="0.3">
      <c r="A39" s="36">
        <v>35</v>
      </c>
      <c r="B39" s="29" t="s">
        <v>220</v>
      </c>
      <c r="C39" s="29" t="s">
        <v>221</v>
      </c>
      <c r="D39" s="198" t="s">
        <v>34</v>
      </c>
      <c r="E39" s="33" t="s">
        <v>222</v>
      </c>
      <c r="F39" s="33" t="s">
        <v>23</v>
      </c>
      <c r="G39" s="30">
        <v>1200</v>
      </c>
      <c r="H39" s="30"/>
      <c r="I39" s="30"/>
      <c r="J39" s="30"/>
      <c r="K39" s="16">
        <v>1200</v>
      </c>
      <c r="L39" s="31"/>
      <c r="M39" s="31"/>
      <c r="N39" s="31"/>
      <c r="O39" s="15" t="s">
        <v>223</v>
      </c>
      <c r="P39" s="32">
        <v>100</v>
      </c>
    </row>
    <row r="40" spans="1:16" x14ac:dyDescent="0.3">
      <c r="A40" s="36">
        <v>36</v>
      </c>
      <c r="B40" s="29" t="s">
        <v>155</v>
      </c>
      <c r="C40" s="29" t="s">
        <v>158</v>
      </c>
      <c r="D40" s="198" t="s">
        <v>47</v>
      </c>
      <c r="E40" s="226" t="s">
        <v>113</v>
      </c>
      <c r="F40" s="226"/>
      <c r="G40" s="31"/>
      <c r="H40" s="31"/>
      <c r="I40" s="31"/>
      <c r="J40" s="30">
        <v>1334817.6100000001</v>
      </c>
      <c r="K40" s="16">
        <v>1334817.6100000001</v>
      </c>
      <c r="L40" s="31"/>
      <c r="M40" s="31"/>
      <c r="N40" s="31"/>
      <c r="O40" s="15"/>
      <c r="P40" s="32"/>
    </row>
    <row r="41" spans="1:16" x14ac:dyDescent="0.3">
      <c r="A41" s="36">
        <v>37</v>
      </c>
      <c r="B41" s="29" t="s">
        <v>155</v>
      </c>
      <c r="C41" s="29" t="s">
        <v>340</v>
      </c>
      <c r="D41" s="198"/>
      <c r="E41" s="226" t="s">
        <v>113</v>
      </c>
      <c r="F41" s="226"/>
      <c r="G41" s="31"/>
      <c r="H41" s="31"/>
      <c r="I41" s="31"/>
      <c r="J41" s="30"/>
      <c r="K41" s="32"/>
      <c r="L41" s="31"/>
      <c r="M41" s="31"/>
      <c r="N41" s="31"/>
      <c r="O41" s="15"/>
      <c r="P41" s="32"/>
    </row>
    <row r="42" spans="1:16" ht="28.8" x14ac:dyDescent="0.3">
      <c r="A42" s="33">
        <v>38</v>
      </c>
      <c r="B42" s="34" t="s">
        <v>169</v>
      </c>
      <c r="C42" s="46" t="s">
        <v>899</v>
      </c>
      <c r="D42" s="35" t="s">
        <v>34</v>
      </c>
      <c r="E42" s="36" t="s">
        <v>222</v>
      </c>
      <c r="F42" s="36" t="s">
        <v>23</v>
      </c>
      <c r="G42" s="168">
        <v>2500</v>
      </c>
      <c r="H42" s="168"/>
      <c r="I42" s="168"/>
      <c r="J42" s="168"/>
      <c r="K42" s="169">
        <v>2500</v>
      </c>
      <c r="L42" s="28"/>
      <c r="M42" s="28"/>
      <c r="N42" s="28"/>
      <c r="O42" s="14" t="s">
        <v>170</v>
      </c>
      <c r="P42" s="18">
        <v>1250</v>
      </c>
    </row>
    <row r="43" spans="1:16" s="48" customFormat="1" x14ac:dyDescent="0.3">
      <c r="A43" s="36">
        <v>39</v>
      </c>
      <c r="B43" s="34" t="s">
        <v>935</v>
      </c>
      <c r="C43" s="46" t="s">
        <v>906</v>
      </c>
      <c r="D43" s="35" t="s">
        <v>401</v>
      </c>
      <c r="E43" s="36" t="s">
        <v>10</v>
      </c>
      <c r="F43" s="36" t="s">
        <v>12</v>
      </c>
      <c r="G43" s="168">
        <v>2812.5</v>
      </c>
      <c r="H43" s="168"/>
      <c r="I43" s="168"/>
      <c r="J43" s="168"/>
      <c r="K43" s="169">
        <v>0</v>
      </c>
      <c r="L43" s="168">
        <v>2812.5</v>
      </c>
      <c r="M43" s="28"/>
      <c r="N43" s="28"/>
      <c r="O43" s="14"/>
      <c r="P43" s="18"/>
    </row>
    <row r="44" spans="1:16" x14ac:dyDescent="0.3">
      <c r="A44" s="36">
        <v>40</v>
      </c>
      <c r="B44" s="34" t="s">
        <v>232</v>
      </c>
      <c r="C44" s="46" t="s">
        <v>233</v>
      </c>
      <c r="D44" s="35" t="s">
        <v>346</v>
      </c>
      <c r="E44" s="36" t="s">
        <v>222</v>
      </c>
      <c r="F44" s="36" t="s">
        <v>23</v>
      </c>
      <c r="G44" s="28"/>
      <c r="H44" s="28"/>
      <c r="I44" s="28"/>
      <c r="J44" s="28"/>
      <c r="K44" s="169">
        <v>0</v>
      </c>
      <c r="L44" s="28"/>
      <c r="M44" s="28"/>
      <c r="N44" s="28"/>
      <c r="O44" s="15" t="s">
        <v>234</v>
      </c>
      <c r="P44" s="18"/>
    </row>
    <row r="45" spans="1:16" x14ac:dyDescent="0.3">
      <c r="A45" s="36">
        <v>41</v>
      </c>
      <c r="B45" s="29" t="s">
        <v>162</v>
      </c>
      <c r="C45" s="29" t="s">
        <v>161</v>
      </c>
      <c r="D45" s="198" t="s">
        <v>188</v>
      </c>
      <c r="E45" s="226" t="s">
        <v>113</v>
      </c>
      <c r="F45" s="226"/>
      <c r="G45" s="30">
        <v>13841.26</v>
      </c>
      <c r="H45" s="30"/>
      <c r="I45" s="30"/>
      <c r="J45" s="30"/>
      <c r="K45" s="16">
        <v>13841.26</v>
      </c>
      <c r="L45" s="30"/>
      <c r="M45" s="30"/>
      <c r="N45" s="30"/>
      <c r="O45" s="15"/>
      <c r="P45" s="32"/>
    </row>
    <row r="46" spans="1:16" x14ac:dyDescent="0.3">
      <c r="A46" s="36">
        <v>42</v>
      </c>
      <c r="B46" s="29" t="s">
        <v>162</v>
      </c>
      <c r="C46" s="29" t="s">
        <v>163</v>
      </c>
      <c r="D46" s="198" t="s">
        <v>188</v>
      </c>
      <c r="E46" s="201" t="s">
        <v>907</v>
      </c>
      <c r="F46" s="201" t="s">
        <v>219</v>
      </c>
      <c r="G46" s="30">
        <v>15000</v>
      </c>
      <c r="H46" s="30"/>
      <c r="I46" s="30"/>
      <c r="J46" s="30"/>
      <c r="K46" s="16">
        <v>15000</v>
      </c>
      <c r="L46" s="30"/>
      <c r="M46" s="30"/>
      <c r="N46" s="30"/>
      <c r="O46" s="15"/>
      <c r="P46" s="32"/>
    </row>
    <row r="47" spans="1:16" s="48" customFormat="1" x14ac:dyDescent="0.3">
      <c r="A47" s="36">
        <v>43</v>
      </c>
      <c r="B47" s="29" t="s">
        <v>162</v>
      </c>
      <c r="C47" s="29" t="s">
        <v>908</v>
      </c>
      <c r="D47" s="198" t="s">
        <v>936</v>
      </c>
      <c r="E47" s="201" t="s">
        <v>10</v>
      </c>
      <c r="F47" s="201" t="s">
        <v>953</v>
      </c>
      <c r="G47" s="30">
        <v>1560.06</v>
      </c>
      <c r="H47" s="30"/>
      <c r="I47" s="30"/>
      <c r="J47" s="30"/>
      <c r="K47" s="16">
        <v>1560.06</v>
      </c>
      <c r="L47" s="30"/>
      <c r="M47" s="30"/>
      <c r="N47" s="30"/>
      <c r="O47" s="15"/>
      <c r="P47" s="32"/>
    </row>
    <row r="48" spans="1:16" x14ac:dyDescent="0.3">
      <c r="A48" s="36">
        <v>44</v>
      </c>
      <c r="B48" s="29" t="s">
        <v>156</v>
      </c>
      <c r="C48" s="29" t="s">
        <v>157</v>
      </c>
      <c r="D48" s="198" t="s">
        <v>189</v>
      </c>
      <c r="E48" s="140" t="s">
        <v>772</v>
      </c>
      <c r="F48" s="140" t="s">
        <v>11</v>
      </c>
      <c r="G48" s="30">
        <v>750</v>
      </c>
      <c r="H48" s="30"/>
      <c r="I48" s="30"/>
      <c r="J48" s="30"/>
      <c r="K48" s="16">
        <v>750</v>
      </c>
      <c r="L48" s="30">
        <v>750</v>
      </c>
      <c r="M48" s="30">
        <v>750</v>
      </c>
      <c r="N48" s="30">
        <v>750</v>
      </c>
      <c r="O48" s="15" t="s">
        <v>337</v>
      </c>
      <c r="P48" s="32">
        <v>62.5</v>
      </c>
    </row>
    <row r="49" spans="1:16" s="48" customFormat="1" x14ac:dyDescent="0.3">
      <c r="A49" s="36">
        <v>45</v>
      </c>
      <c r="B49" s="29" t="s">
        <v>156</v>
      </c>
      <c r="C49" s="29" t="s">
        <v>157</v>
      </c>
      <c r="D49" s="198" t="s">
        <v>189</v>
      </c>
      <c r="E49" s="140" t="s">
        <v>10</v>
      </c>
      <c r="F49" s="140" t="s">
        <v>11</v>
      </c>
      <c r="G49" s="30">
        <v>750</v>
      </c>
      <c r="H49" s="30"/>
      <c r="I49" s="30"/>
      <c r="J49" s="30"/>
      <c r="K49" s="16">
        <v>750</v>
      </c>
      <c r="L49" s="30"/>
      <c r="M49" s="30"/>
      <c r="N49" s="30"/>
      <c r="O49" s="15"/>
      <c r="P49" s="32"/>
    </row>
    <row r="50" spans="1:16" s="48" customFormat="1" ht="15.6" x14ac:dyDescent="0.3">
      <c r="A50" s="36">
        <v>46</v>
      </c>
      <c r="B50" s="29" t="s">
        <v>378</v>
      </c>
      <c r="C50" s="29" t="s">
        <v>379</v>
      </c>
      <c r="D50" s="198" t="s">
        <v>34</v>
      </c>
      <c r="E50" s="140" t="s">
        <v>8</v>
      </c>
      <c r="F50" s="140" t="s">
        <v>338</v>
      </c>
      <c r="G50" s="30"/>
      <c r="H50" s="30"/>
      <c r="I50" s="30">
        <v>1987.5</v>
      </c>
      <c r="J50" s="30"/>
      <c r="K50" s="16">
        <v>1987.5</v>
      </c>
      <c r="L50" s="30">
        <v>1987.5</v>
      </c>
      <c r="M50" s="30">
        <v>1987.5</v>
      </c>
      <c r="N50" s="30">
        <v>1987.5</v>
      </c>
      <c r="O50" s="15"/>
      <c r="P50" s="32"/>
    </row>
    <row r="51" spans="1:16" s="48" customFormat="1" x14ac:dyDescent="0.3">
      <c r="A51" s="36">
        <v>47</v>
      </c>
      <c r="B51" s="29" t="s">
        <v>326</v>
      </c>
      <c r="C51" s="29" t="s">
        <v>349</v>
      </c>
      <c r="D51" s="198" t="s">
        <v>224</v>
      </c>
      <c r="E51" s="140" t="s">
        <v>10</v>
      </c>
      <c r="F51" s="140" t="s">
        <v>11</v>
      </c>
      <c r="G51" s="30"/>
      <c r="H51" s="30">
        <v>12405336.74</v>
      </c>
      <c r="I51" s="30"/>
      <c r="J51" s="30"/>
      <c r="K51" s="16">
        <v>4108240.03</v>
      </c>
      <c r="L51" s="30">
        <v>8297096.71</v>
      </c>
      <c r="M51" s="30"/>
      <c r="N51" s="30"/>
      <c r="O51" s="15"/>
      <c r="P51" s="32"/>
    </row>
    <row r="52" spans="1:16" x14ac:dyDescent="0.3">
      <c r="A52" s="36">
        <v>48</v>
      </c>
      <c r="B52" s="29" t="s">
        <v>36</v>
      </c>
      <c r="C52" s="29" t="s">
        <v>37</v>
      </c>
      <c r="D52" s="198" t="s">
        <v>38</v>
      </c>
      <c r="E52" s="201" t="s">
        <v>222</v>
      </c>
      <c r="F52" s="201" t="s">
        <v>23</v>
      </c>
      <c r="G52" s="10">
        <v>18000</v>
      </c>
      <c r="H52" s="30"/>
      <c r="I52" s="30"/>
      <c r="J52" s="30"/>
      <c r="K52" s="13">
        <v>18000</v>
      </c>
      <c r="L52" s="10"/>
      <c r="M52" s="10"/>
      <c r="N52" s="10"/>
      <c r="O52" s="15" t="s">
        <v>44</v>
      </c>
      <c r="P52" s="13">
        <v>6000</v>
      </c>
    </row>
    <row r="53" spans="1:16" s="48" customFormat="1" x14ac:dyDescent="0.3">
      <c r="A53" s="36">
        <v>49</v>
      </c>
      <c r="B53" s="29" t="s">
        <v>909</v>
      </c>
      <c r="C53" s="29" t="s">
        <v>910</v>
      </c>
      <c r="D53" s="198" t="s">
        <v>939</v>
      </c>
      <c r="E53" s="201" t="s">
        <v>10</v>
      </c>
      <c r="F53" s="201" t="s">
        <v>10</v>
      </c>
      <c r="G53" s="10">
        <v>37500</v>
      </c>
      <c r="H53" s="30"/>
      <c r="I53" s="30"/>
      <c r="J53" s="30"/>
      <c r="K53" s="13">
        <v>37500</v>
      </c>
      <c r="L53" s="10"/>
      <c r="M53" s="10"/>
      <c r="N53" s="10"/>
      <c r="O53" s="15" t="s">
        <v>911</v>
      </c>
      <c r="P53" s="13"/>
    </row>
    <row r="54" spans="1:16" x14ac:dyDescent="0.3">
      <c r="A54" s="36">
        <v>50</v>
      </c>
      <c r="B54" s="29" t="s">
        <v>166</v>
      </c>
      <c r="C54" s="29" t="s">
        <v>937</v>
      </c>
      <c r="D54" s="198" t="s">
        <v>34</v>
      </c>
      <c r="E54" s="226" t="s">
        <v>113</v>
      </c>
      <c r="F54" s="226"/>
      <c r="G54" s="10">
        <v>1050</v>
      </c>
      <c r="H54" s="30"/>
      <c r="I54" s="30"/>
      <c r="J54" s="30"/>
      <c r="K54" s="13">
        <v>1050</v>
      </c>
      <c r="L54" s="7"/>
      <c r="M54" s="7"/>
      <c r="N54" s="7"/>
      <c r="O54" s="14"/>
      <c r="P54" s="12"/>
    </row>
    <row r="55" spans="1:16" s="48" customFormat="1" x14ac:dyDescent="0.3">
      <c r="A55" s="36">
        <v>51</v>
      </c>
      <c r="B55" s="29" t="s">
        <v>166</v>
      </c>
      <c r="C55" s="29" t="s">
        <v>938</v>
      </c>
      <c r="D55" s="198" t="s">
        <v>34</v>
      </c>
      <c r="E55" s="226" t="s">
        <v>113</v>
      </c>
      <c r="F55" s="226"/>
      <c r="G55" s="10">
        <v>1050</v>
      </c>
      <c r="H55" s="30"/>
      <c r="I55" s="30"/>
      <c r="J55" s="30"/>
      <c r="K55" s="13">
        <v>1050</v>
      </c>
      <c r="L55" s="7"/>
      <c r="M55" s="7"/>
      <c r="N55" s="7"/>
      <c r="O55" s="14"/>
      <c r="P55" s="12"/>
    </row>
    <row r="56" spans="1:16" x14ac:dyDescent="0.3">
      <c r="A56" s="36">
        <v>52</v>
      </c>
      <c r="B56" s="29" t="s">
        <v>39</v>
      </c>
      <c r="C56" s="29" t="s">
        <v>383</v>
      </c>
      <c r="D56" s="198" t="s">
        <v>40</v>
      </c>
      <c r="E56" s="201" t="s">
        <v>384</v>
      </c>
      <c r="F56" s="114" t="s">
        <v>385</v>
      </c>
      <c r="G56" s="10">
        <v>7762.5</v>
      </c>
      <c r="H56" s="30"/>
      <c r="I56" s="30"/>
      <c r="J56" s="30"/>
      <c r="K56" s="13">
        <v>7762.5</v>
      </c>
      <c r="L56" s="10"/>
      <c r="M56" s="10"/>
      <c r="N56" s="10"/>
      <c r="O56" s="15">
        <v>1</v>
      </c>
      <c r="P56" s="13">
        <v>7762.5</v>
      </c>
    </row>
    <row r="57" spans="1:16" x14ac:dyDescent="0.3">
      <c r="A57" s="36">
        <v>53</v>
      </c>
      <c r="B57" s="29" t="s">
        <v>358</v>
      </c>
      <c r="C57" s="29" t="s">
        <v>41</v>
      </c>
      <c r="D57" s="198" t="s">
        <v>42</v>
      </c>
      <c r="E57" s="201" t="s">
        <v>222</v>
      </c>
      <c r="F57" s="201" t="s">
        <v>23</v>
      </c>
      <c r="G57" s="10"/>
      <c r="H57" s="30"/>
      <c r="I57" s="30"/>
      <c r="J57" s="30">
        <v>8000</v>
      </c>
      <c r="K57" s="13">
        <v>8000</v>
      </c>
      <c r="L57" s="10"/>
      <c r="M57" s="10"/>
      <c r="N57" s="10"/>
      <c r="O57" s="14" t="s">
        <v>43</v>
      </c>
      <c r="P57" s="12">
        <v>4000</v>
      </c>
    </row>
    <row r="58" spans="1:16" x14ac:dyDescent="0.3">
      <c r="A58" s="36">
        <v>54</v>
      </c>
      <c r="B58" s="34" t="s">
        <v>130</v>
      </c>
      <c r="C58" s="34" t="s">
        <v>131</v>
      </c>
      <c r="D58" s="35" t="s">
        <v>78</v>
      </c>
      <c r="E58" s="36" t="s">
        <v>359</v>
      </c>
      <c r="F58" s="36" t="s">
        <v>360</v>
      </c>
      <c r="G58" s="40" t="s">
        <v>132</v>
      </c>
      <c r="H58" s="37"/>
      <c r="I58" s="37"/>
      <c r="J58" s="37"/>
      <c r="K58" s="41">
        <v>26451.74</v>
      </c>
      <c r="L58" s="26"/>
      <c r="M58" s="26"/>
      <c r="N58" s="26"/>
      <c r="O58" s="38" t="s">
        <v>133</v>
      </c>
      <c r="P58" s="41"/>
    </row>
    <row r="59" spans="1:16" s="48" customFormat="1" x14ac:dyDescent="0.3">
      <c r="A59" s="36">
        <v>55</v>
      </c>
      <c r="B59" s="29" t="s">
        <v>411</v>
      </c>
      <c r="C59" s="29" t="s">
        <v>412</v>
      </c>
      <c r="D59" s="198" t="s">
        <v>940</v>
      </c>
      <c r="E59" s="226" t="s">
        <v>113</v>
      </c>
      <c r="F59" s="226"/>
      <c r="G59" s="10">
        <v>6954</v>
      </c>
      <c r="H59" s="11"/>
      <c r="I59" s="11"/>
      <c r="J59" s="11"/>
      <c r="K59" s="13">
        <v>6954</v>
      </c>
      <c r="L59" s="7"/>
      <c r="M59" s="7"/>
      <c r="N59" s="7"/>
      <c r="O59" s="14"/>
      <c r="P59" s="12"/>
    </row>
    <row r="60" spans="1:16" x14ac:dyDescent="0.3">
      <c r="A60" s="36">
        <v>56</v>
      </c>
      <c r="B60" s="108" t="s">
        <v>176</v>
      </c>
      <c r="C60" s="111" t="s">
        <v>177</v>
      </c>
      <c r="D60" s="198" t="s">
        <v>178</v>
      </c>
      <c r="E60" s="47" t="s">
        <v>10</v>
      </c>
      <c r="F60" s="47" t="s">
        <v>12</v>
      </c>
      <c r="G60" s="30"/>
      <c r="H60" s="10">
        <v>120000</v>
      </c>
      <c r="I60" s="30"/>
      <c r="J60" s="30"/>
      <c r="K60" s="13">
        <v>80000</v>
      </c>
      <c r="L60" s="131">
        <v>70000</v>
      </c>
      <c r="M60" s="11"/>
      <c r="N60" s="11"/>
      <c r="O60" s="89"/>
      <c r="P60" s="89"/>
    </row>
    <row r="61" spans="1:16" x14ac:dyDescent="0.3">
      <c r="A61" s="36">
        <v>57</v>
      </c>
      <c r="B61" s="29" t="s">
        <v>108</v>
      </c>
      <c r="C61" s="29" t="s">
        <v>942</v>
      </c>
      <c r="D61" s="198" t="s">
        <v>34</v>
      </c>
      <c r="E61" s="105" t="s">
        <v>193</v>
      </c>
      <c r="F61" s="105" t="s">
        <v>944</v>
      </c>
      <c r="G61" s="10">
        <v>4621.7</v>
      </c>
      <c r="H61" s="30"/>
      <c r="I61" s="30"/>
      <c r="J61" s="30"/>
      <c r="K61" s="13">
        <v>4621.7</v>
      </c>
      <c r="L61" s="10"/>
      <c r="M61" s="10"/>
      <c r="N61" s="10"/>
      <c r="O61" s="15"/>
      <c r="P61" s="13"/>
    </row>
    <row r="62" spans="1:16" s="48" customFormat="1" x14ac:dyDescent="0.3">
      <c r="A62" s="33">
        <v>58</v>
      </c>
      <c r="B62" s="29" t="s">
        <v>108</v>
      </c>
      <c r="C62" s="29" t="s">
        <v>943</v>
      </c>
      <c r="D62" s="198" t="s">
        <v>34</v>
      </c>
      <c r="E62" s="105" t="s">
        <v>945</v>
      </c>
      <c r="F62" s="105" t="s">
        <v>946</v>
      </c>
      <c r="G62" s="10">
        <v>2196.06</v>
      </c>
      <c r="H62" s="30"/>
      <c r="I62" s="30"/>
      <c r="J62" s="30"/>
      <c r="K62" s="13">
        <v>2196.06</v>
      </c>
      <c r="L62" s="10"/>
      <c r="M62" s="10"/>
      <c r="N62" s="10"/>
      <c r="O62" s="15"/>
      <c r="P62" s="13"/>
    </row>
    <row r="63" spans="1:16" s="48" customFormat="1" x14ac:dyDescent="0.3">
      <c r="A63" s="36">
        <v>59</v>
      </c>
      <c r="B63" s="29" t="s">
        <v>108</v>
      </c>
      <c r="C63" s="29" t="s">
        <v>912</v>
      </c>
      <c r="D63" s="198" t="s">
        <v>941</v>
      </c>
      <c r="E63" s="105" t="s">
        <v>10</v>
      </c>
      <c r="F63" s="105" t="s">
        <v>10</v>
      </c>
      <c r="G63" s="10"/>
      <c r="H63" s="30"/>
      <c r="I63" s="30">
        <v>32499.45</v>
      </c>
      <c r="J63" s="30"/>
      <c r="K63" s="13">
        <v>32499.45</v>
      </c>
      <c r="L63" s="10"/>
      <c r="M63" s="10"/>
      <c r="N63" s="10"/>
      <c r="O63" s="15"/>
      <c r="P63" s="13"/>
    </row>
    <row r="64" spans="1:16" s="48" customFormat="1" x14ac:dyDescent="0.3">
      <c r="A64" s="36">
        <v>60</v>
      </c>
      <c r="B64" s="29" t="s">
        <v>913</v>
      </c>
      <c r="C64" s="29" t="s">
        <v>914</v>
      </c>
      <c r="D64" s="198" t="s">
        <v>191</v>
      </c>
      <c r="E64" s="105" t="s">
        <v>10</v>
      </c>
      <c r="F64" s="105" t="s">
        <v>12</v>
      </c>
      <c r="G64" s="10">
        <v>180000</v>
      </c>
      <c r="H64" s="30"/>
      <c r="I64" s="30"/>
      <c r="J64" s="30"/>
      <c r="K64" s="13">
        <v>33750</v>
      </c>
      <c r="L64" s="10">
        <v>146250</v>
      </c>
      <c r="M64" s="10"/>
      <c r="N64" s="10"/>
      <c r="O64" s="15"/>
      <c r="P64" s="13"/>
    </row>
    <row r="65" spans="1:16" x14ac:dyDescent="0.3">
      <c r="A65" s="36">
        <v>61</v>
      </c>
      <c r="B65" s="29" t="s">
        <v>164</v>
      </c>
      <c r="C65" s="29" t="s">
        <v>46</v>
      </c>
      <c r="D65" s="198" t="s">
        <v>34</v>
      </c>
      <c r="E65" s="201" t="s">
        <v>222</v>
      </c>
      <c r="F65" s="201" t="s">
        <v>23</v>
      </c>
      <c r="G65" s="10">
        <v>90900</v>
      </c>
      <c r="H65" s="30"/>
      <c r="I65" s="30"/>
      <c r="J65" s="30"/>
      <c r="K65" s="13">
        <v>90900</v>
      </c>
      <c r="L65" s="10"/>
      <c r="M65" s="10"/>
      <c r="N65" s="10"/>
      <c r="O65" s="15" t="s">
        <v>35</v>
      </c>
      <c r="P65" s="13">
        <v>7575</v>
      </c>
    </row>
    <row r="66" spans="1:16" s="48" customFormat="1" x14ac:dyDescent="0.3">
      <c r="A66" s="33">
        <v>62</v>
      </c>
      <c r="B66" s="29" t="s">
        <v>916</v>
      </c>
      <c r="C66" s="29" t="s">
        <v>917</v>
      </c>
      <c r="D66" s="198" t="s">
        <v>947</v>
      </c>
      <c r="E66" s="201" t="s">
        <v>10</v>
      </c>
      <c r="F66" s="201" t="s">
        <v>10</v>
      </c>
      <c r="G66" s="10"/>
      <c r="H66" s="30"/>
      <c r="I66" s="30"/>
      <c r="J66" s="30">
        <v>9000</v>
      </c>
      <c r="K66" s="13">
        <v>9000</v>
      </c>
      <c r="L66" s="10"/>
      <c r="M66" s="10"/>
      <c r="N66" s="10"/>
      <c r="O66" s="15"/>
      <c r="P66" s="13"/>
    </row>
    <row r="67" spans="1:16" x14ac:dyDescent="0.3">
      <c r="A67" s="36">
        <v>63</v>
      </c>
      <c r="B67" s="29" t="s">
        <v>126</v>
      </c>
      <c r="C67" s="29" t="s">
        <v>127</v>
      </c>
      <c r="D67" s="198" t="s">
        <v>47</v>
      </c>
      <c r="E67" s="100" t="s">
        <v>330</v>
      </c>
      <c r="F67" s="201" t="s">
        <v>23</v>
      </c>
      <c r="G67" s="10"/>
      <c r="H67" s="30"/>
      <c r="I67" s="30">
        <v>86760.8</v>
      </c>
      <c r="J67" s="30"/>
      <c r="K67" s="13">
        <v>86760.8</v>
      </c>
      <c r="L67" s="10"/>
      <c r="M67" s="10"/>
      <c r="N67" s="10"/>
      <c r="O67" s="15" t="s">
        <v>128</v>
      </c>
      <c r="P67" s="13"/>
    </row>
    <row r="68" spans="1:16" x14ac:dyDescent="0.3">
      <c r="A68" s="36">
        <v>64</v>
      </c>
      <c r="B68" s="29" t="s">
        <v>142</v>
      </c>
      <c r="C68" s="29" t="s">
        <v>143</v>
      </c>
      <c r="D68" s="198" t="s">
        <v>141</v>
      </c>
      <c r="E68" s="114" t="s">
        <v>222</v>
      </c>
      <c r="F68" s="201" t="s">
        <v>23</v>
      </c>
      <c r="G68" s="10"/>
      <c r="H68" s="30"/>
      <c r="I68" s="30"/>
      <c r="J68" s="30">
        <v>113300</v>
      </c>
      <c r="K68" s="13">
        <v>113300</v>
      </c>
      <c r="L68" s="10"/>
      <c r="M68" s="10"/>
      <c r="N68" s="10"/>
      <c r="O68" s="15">
        <v>12</v>
      </c>
      <c r="P68" s="13">
        <v>9441.66</v>
      </c>
    </row>
    <row r="69" spans="1:16" ht="28.8" x14ac:dyDescent="0.3">
      <c r="A69" s="33">
        <v>65</v>
      </c>
      <c r="B69" s="29" t="s">
        <v>198</v>
      </c>
      <c r="C69" s="29" t="s">
        <v>199</v>
      </c>
      <c r="D69" s="198" t="s">
        <v>123</v>
      </c>
      <c r="E69" s="201" t="s">
        <v>31</v>
      </c>
      <c r="F69" s="201" t="s">
        <v>3</v>
      </c>
      <c r="G69" s="10"/>
      <c r="H69" s="30"/>
      <c r="I69" s="30"/>
      <c r="J69" s="30"/>
      <c r="K69" s="13">
        <v>0</v>
      </c>
      <c r="L69" s="7"/>
      <c r="M69" s="7"/>
      <c r="N69" s="7"/>
      <c r="O69" s="170" t="s">
        <v>915</v>
      </c>
      <c r="P69" s="12">
        <v>5000</v>
      </c>
    </row>
    <row r="70" spans="1:16" s="48" customFormat="1" x14ac:dyDescent="0.3">
      <c r="A70" s="36">
        <v>66</v>
      </c>
      <c r="B70" s="29" t="s">
        <v>957</v>
      </c>
      <c r="C70" s="29" t="s">
        <v>958</v>
      </c>
      <c r="D70" s="198" t="s">
        <v>78</v>
      </c>
      <c r="E70" s="201" t="s">
        <v>10</v>
      </c>
      <c r="F70" s="201" t="s">
        <v>10</v>
      </c>
      <c r="G70" s="10">
        <v>5650</v>
      </c>
      <c r="H70" s="30"/>
      <c r="I70" s="30"/>
      <c r="J70" s="30"/>
      <c r="K70" s="13">
        <v>5650</v>
      </c>
      <c r="L70" s="7"/>
      <c r="M70" s="7"/>
      <c r="N70" s="7"/>
      <c r="O70" s="170"/>
      <c r="P70" s="12"/>
    </row>
    <row r="71" spans="1:16" x14ac:dyDescent="0.3">
      <c r="A71" s="36">
        <v>67</v>
      </c>
      <c r="B71" s="29" t="s">
        <v>236</v>
      </c>
      <c r="C71" s="29" t="s">
        <v>237</v>
      </c>
      <c r="D71" s="198" t="s">
        <v>238</v>
      </c>
      <c r="E71" s="100" t="s">
        <v>239</v>
      </c>
      <c r="F71" s="100" t="s">
        <v>240</v>
      </c>
      <c r="G71" s="10"/>
      <c r="H71" s="30">
        <v>970406.40000000002</v>
      </c>
      <c r="I71" s="30"/>
      <c r="J71" s="30"/>
      <c r="K71" s="13">
        <v>970406.40000000002</v>
      </c>
      <c r="L71" s="7"/>
      <c r="M71" s="7"/>
      <c r="N71" s="7"/>
      <c r="O71" s="101"/>
      <c r="P71" s="12"/>
    </row>
    <row r="72" spans="1:16" s="48" customFormat="1" ht="24" x14ac:dyDescent="0.3">
      <c r="A72" s="36">
        <v>68</v>
      </c>
      <c r="B72" s="29" t="s">
        <v>331</v>
      </c>
      <c r="C72" s="29" t="s">
        <v>332</v>
      </c>
      <c r="D72" s="198" t="s">
        <v>333</v>
      </c>
      <c r="E72" s="100" t="s">
        <v>334</v>
      </c>
      <c r="F72" s="100" t="s">
        <v>335</v>
      </c>
      <c r="G72" s="10"/>
      <c r="H72" s="30">
        <v>37663.15</v>
      </c>
      <c r="I72" s="30"/>
      <c r="J72" s="30"/>
      <c r="K72" s="13">
        <v>37663.15</v>
      </c>
      <c r="L72" s="7"/>
      <c r="M72" s="7"/>
      <c r="N72" s="7"/>
      <c r="O72" s="101" t="s">
        <v>336</v>
      </c>
      <c r="P72" s="12"/>
    </row>
    <row r="73" spans="1:16" x14ac:dyDescent="0.3">
      <c r="A73" s="36">
        <v>69</v>
      </c>
      <c r="B73" s="108" t="s">
        <v>918</v>
      </c>
      <c r="C73" s="108" t="s">
        <v>919</v>
      </c>
      <c r="D73" s="198" t="s">
        <v>948</v>
      </c>
      <c r="E73" s="100" t="s">
        <v>10</v>
      </c>
      <c r="F73" s="100" t="s">
        <v>12</v>
      </c>
      <c r="G73" s="10">
        <v>27125</v>
      </c>
      <c r="H73" s="30"/>
      <c r="I73" s="30"/>
      <c r="J73" s="30"/>
      <c r="K73" s="13">
        <v>13562.5</v>
      </c>
      <c r="L73" s="10">
        <v>13562.5</v>
      </c>
      <c r="M73" s="10"/>
      <c r="N73" s="10"/>
      <c r="O73" s="15"/>
      <c r="P73" s="13"/>
    </row>
    <row r="74" spans="1:16" x14ac:dyDescent="0.3">
      <c r="A74" s="36">
        <v>70</v>
      </c>
      <c r="B74" s="29" t="s">
        <v>204</v>
      </c>
      <c r="C74" s="29" t="s">
        <v>205</v>
      </c>
      <c r="D74" s="198" t="s">
        <v>123</v>
      </c>
      <c r="E74" s="201" t="s">
        <v>10</v>
      </c>
      <c r="F74" s="201" t="s">
        <v>10</v>
      </c>
      <c r="G74" s="10"/>
      <c r="H74" s="30"/>
      <c r="I74" s="30"/>
      <c r="J74" s="30">
        <v>7068</v>
      </c>
      <c r="K74" s="13">
        <v>7068</v>
      </c>
      <c r="L74" s="7"/>
      <c r="M74" s="7"/>
      <c r="N74" s="7"/>
      <c r="O74" s="14">
        <v>1</v>
      </c>
      <c r="P74" s="12">
        <v>12200</v>
      </c>
    </row>
    <row r="75" spans="1:16" x14ac:dyDescent="0.3">
      <c r="A75" s="36">
        <v>71</v>
      </c>
      <c r="B75" s="29" t="s">
        <v>53</v>
      </c>
      <c r="C75" s="29" t="s">
        <v>54</v>
      </c>
      <c r="D75" s="198" t="s">
        <v>60</v>
      </c>
      <c r="E75" s="226" t="s">
        <v>113</v>
      </c>
      <c r="F75" s="226"/>
      <c r="G75" s="10">
        <v>12565</v>
      </c>
      <c r="H75" s="30"/>
      <c r="I75" s="30"/>
      <c r="J75" s="30"/>
      <c r="K75" s="13">
        <v>12565</v>
      </c>
      <c r="L75" s="10"/>
      <c r="M75" s="10"/>
      <c r="N75" s="10"/>
      <c r="O75" s="15" t="s">
        <v>55</v>
      </c>
      <c r="P75" s="13">
        <v>6282.5</v>
      </c>
    </row>
    <row r="76" spans="1:16" x14ac:dyDescent="0.3">
      <c r="A76" s="36">
        <v>72</v>
      </c>
      <c r="B76" s="29" t="s">
        <v>56</v>
      </c>
      <c r="C76" s="29" t="s">
        <v>57</v>
      </c>
      <c r="D76" s="198" t="s">
        <v>1</v>
      </c>
      <c r="E76" s="201" t="s">
        <v>222</v>
      </c>
      <c r="F76" s="201" t="s">
        <v>23</v>
      </c>
      <c r="G76" s="10">
        <v>18750</v>
      </c>
      <c r="H76" s="30"/>
      <c r="I76" s="30"/>
      <c r="J76" s="30"/>
      <c r="K76" s="13">
        <v>18750</v>
      </c>
      <c r="L76" s="10"/>
      <c r="M76" s="10"/>
      <c r="N76" s="10"/>
      <c r="O76" s="15" t="s">
        <v>35</v>
      </c>
      <c r="P76" s="13">
        <v>1562.5</v>
      </c>
    </row>
    <row r="77" spans="1:16" x14ac:dyDescent="0.3">
      <c r="A77" s="36">
        <v>73</v>
      </c>
      <c r="B77" s="29" t="s">
        <v>210</v>
      </c>
      <c r="C77" s="29" t="s">
        <v>211</v>
      </c>
      <c r="D77" s="198" t="s">
        <v>34</v>
      </c>
      <c r="E77" s="201" t="s">
        <v>222</v>
      </c>
      <c r="F77" s="201" t="s">
        <v>23</v>
      </c>
      <c r="G77" s="10">
        <v>102500</v>
      </c>
      <c r="H77" s="30"/>
      <c r="I77" s="30"/>
      <c r="J77" s="30"/>
      <c r="K77" s="13">
        <v>102500</v>
      </c>
      <c r="L77" s="10"/>
      <c r="M77" s="10"/>
      <c r="N77" s="10"/>
      <c r="O77" s="15" t="s">
        <v>35</v>
      </c>
      <c r="P77" s="13"/>
    </row>
    <row r="78" spans="1:16" s="48" customFormat="1" x14ac:dyDescent="0.3">
      <c r="A78" s="36">
        <v>74</v>
      </c>
      <c r="B78" s="29" t="s">
        <v>355</v>
      </c>
      <c r="C78" s="29" t="s">
        <v>356</v>
      </c>
      <c r="D78" s="198" t="s">
        <v>34</v>
      </c>
      <c r="E78" s="226" t="s">
        <v>113</v>
      </c>
      <c r="F78" s="226"/>
      <c r="G78" s="10">
        <v>70000</v>
      </c>
      <c r="H78" s="30"/>
      <c r="I78" s="30"/>
      <c r="J78" s="30"/>
      <c r="K78" s="13">
        <v>70000</v>
      </c>
      <c r="L78" s="10">
        <v>70000</v>
      </c>
      <c r="M78" s="10">
        <v>70000</v>
      </c>
      <c r="N78" s="10">
        <v>70000</v>
      </c>
      <c r="O78" s="15" t="s">
        <v>949</v>
      </c>
      <c r="P78" s="13"/>
    </row>
    <row r="79" spans="1:16" s="48" customFormat="1" x14ac:dyDescent="0.3">
      <c r="A79" s="36">
        <v>75</v>
      </c>
      <c r="B79" s="29" t="s">
        <v>920</v>
      </c>
      <c r="C79" s="29" t="s">
        <v>921</v>
      </c>
      <c r="D79" s="198" t="s">
        <v>950</v>
      </c>
      <c r="E79" s="201" t="s">
        <v>208</v>
      </c>
      <c r="F79" s="201" t="s">
        <v>209</v>
      </c>
      <c r="G79" s="10"/>
      <c r="H79" s="30"/>
      <c r="I79" s="30"/>
      <c r="J79" s="30">
        <v>16660.32</v>
      </c>
      <c r="K79" s="13">
        <v>11106.88</v>
      </c>
      <c r="L79" s="10"/>
      <c r="M79" s="10"/>
      <c r="N79" s="10"/>
      <c r="O79" s="15"/>
      <c r="P79" s="13"/>
    </row>
    <row r="80" spans="1:16" s="48" customFormat="1" x14ac:dyDescent="0.3">
      <c r="A80" s="36">
        <v>76</v>
      </c>
      <c r="B80" s="29" t="s">
        <v>920</v>
      </c>
      <c r="C80" s="29" t="s">
        <v>921</v>
      </c>
      <c r="D80" s="198" t="s">
        <v>950</v>
      </c>
      <c r="E80" s="201" t="s">
        <v>339</v>
      </c>
      <c r="F80" s="201" t="s">
        <v>245</v>
      </c>
      <c r="G80" s="10"/>
      <c r="H80" s="30"/>
      <c r="I80" s="30"/>
      <c r="J80" s="30">
        <v>16660.32</v>
      </c>
      <c r="K80" s="13">
        <v>5553.44</v>
      </c>
      <c r="L80" s="10">
        <v>11106.88</v>
      </c>
      <c r="M80" s="10"/>
      <c r="N80" s="10"/>
      <c r="O80" s="15"/>
      <c r="P80" s="13"/>
    </row>
    <row r="81" spans="1:16" x14ac:dyDescent="0.3">
      <c r="A81" s="36">
        <v>77</v>
      </c>
      <c r="B81" s="29" t="s">
        <v>140</v>
      </c>
      <c r="C81" s="29" t="s">
        <v>367</v>
      </c>
      <c r="D81" s="198" t="s">
        <v>141</v>
      </c>
      <c r="E81" s="201" t="s">
        <v>368</v>
      </c>
      <c r="F81" s="201" t="s">
        <v>369</v>
      </c>
      <c r="G81" s="10"/>
      <c r="H81" s="30"/>
      <c r="I81" s="30"/>
      <c r="J81" s="30">
        <v>10000</v>
      </c>
      <c r="K81" s="13">
        <v>10000</v>
      </c>
      <c r="L81" s="10"/>
      <c r="M81" s="10"/>
      <c r="N81" s="10"/>
      <c r="O81" s="15" t="s">
        <v>32</v>
      </c>
      <c r="P81" s="13">
        <v>10000</v>
      </c>
    </row>
    <row r="82" spans="1:16" x14ac:dyDescent="0.3">
      <c r="A82" s="106">
        <v>78</v>
      </c>
      <c r="B82" s="29" t="s">
        <v>173</v>
      </c>
      <c r="C82" s="43" t="s">
        <v>174</v>
      </c>
      <c r="D82" s="198" t="s">
        <v>191</v>
      </c>
      <c r="E82" s="105" t="s">
        <v>8</v>
      </c>
      <c r="F82" s="105" t="s">
        <v>11</v>
      </c>
      <c r="G82" s="10">
        <v>1061054</v>
      </c>
      <c r="H82" s="30"/>
      <c r="I82" s="30"/>
      <c r="J82" s="30"/>
      <c r="K82" s="13">
        <v>322014</v>
      </c>
      <c r="L82" s="10">
        <v>375250</v>
      </c>
      <c r="M82" s="10">
        <v>41776</v>
      </c>
      <c r="N82" s="10"/>
      <c r="O82" s="15" t="s">
        <v>351</v>
      </c>
      <c r="P82" s="13"/>
    </row>
    <row r="83" spans="1:16" x14ac:dyDescent="0.3">
      <c r="A83" s="36">
        <v>79</v>
      </c>
      <c r="B83" s="29" t="s">
        <v>167</v>
      </c>
      <c r="C83" s="29" t="s">
        <v>168</v>
      </c>
      <c r="D83" s="198" t="s">
        <v>34</v>
      </c>
      <c r="E83" s="226" t="s">
        <v>113</v>
      </c>
      <c r="F83" s="226"/>
      <c r="G83" s="10">
        <v>41855</v>
      </c>
      <c r="H83" s="30"/>
      <c r="I83" s="30"/>
      <c r="J83" s="30"/>
      <c r="K83" s="13">
        <v>41855</v>
      </c>
      <c r="L83" s="10"/>
      <c r="M83" s="10"/>
      <c r="N83" s="10"/>
      <c r="O83" s="15"/>
      <c r="P83" s="13"/>
    </row>
    <row r="84" spans="1:16" ht="28.8" x14ac:dyDescent="0.3">
      <c r="A84" s="36">
        <v>80</v>
      </c>
      <c r="B84" s="29" t="s">
        <v>172</v>
      </c>
      <c r="C84" s="43" t="s">
        <v>171</v>
      </c>
      <c r="D84" s="198" t="s">
        <v>78</v>
      </c>
      <c r="E84" s="201" t="s">
        <v>222</v>
      </c>
      <c r="F84" s="201" t="s">
        <v>23</v>
      </c>
      <c r="G84" s="10"/>
      <c r="H84" s="30"/>
      <c r="I84" s="30"/>
      <c r="J84" s="168">
        <v>48690.63</v>
      </c>
      <c r="K84" s="41">
        <v>48690.63</v>
      </c>
      <c r="L84" s="10"/>
      <c r="M84" s="10"/>
      <c r="N84" s="10"/>
      <c r="O84" s="15" t="s">
        <v>403</v>
      </c>
      <c r="P84" s="13">
        <v>24345.32</v>
      </c>
    </row>
    <row r="85" spans="1:16" x14ac:dyDescent="0.3">
      <c r="A85" s="36">
        <v>81</v>
      </c>
      <c r="B85" s="29" t="s">
        <v>350</v>
      </c>
      <c r="C85" s="43" t="s">
        <v>235</v>
      </c>
      <c r="D85" s="198" t="s">
        <v>34</v>
      </c>
      <c r="E85" s="201" t="s">
        <v>10</v>
      </c>
      <c r="F85" s="201" t="s">
        <v>10</v>
      </c>
      <c r="G85" s="10">
        <v>267972.61</v>
      </c>
      <c r="H85" s="30"/>
      <c r="I85" s="30"/>
      <c r="J85" s="30"/>
      <c r="K85" s="13">
        <v>267972.61</v>
      </c>
      <c r="L85" s="7"/>
      <c r="M85" s="7"/>
      <c r="N85" s="7"/>
      <c r="O85" s="14"/>
      <c r="P85" s="12"/>
    </row>
    <row r="86" spans="1:16" s="48" customFormat="1" x14ac:dyDescent="0.3">
      <c r="A86" s="36">
        <v>82</v>
      </c>
      <c r="B86" s="29" t="s">
        <v>959</v>
      </c>
      <c r="C86" s="43" t="s">
        <v>960</v>
      </c>
      <c r="D86" s="198" t="s">
        <v>191</v>
      </c>
      <c r="E86" s="201" t="s">
        <v>10</v>
      </c>
      <c r="F86" s="201" t="s">
        <v>12</v>
      </c>
      <c r="G86" s="10">
        <v>269375</v>
      </c>
      <c r="H86" s="30"/>
      <c r="I86" s="30"/>
      <c r="J86" s="30"/>
      <c r="K86" s="13">
        <v>77500</v>
      </c>
      <c r="L86" s="7"/>
      <c r="M86" s="10">
        <v>191875</v>
      </c>
      <c r="N86" s="7"/>
      <c r="O86" s="14"/>
      <c r="P86" s="12"/>
    </row>
    <row r="87" spans="1:16" x14ac:dyDescent="0.3">
      <c r="A87" s="36">
        <v>83</v>
      </c>
      <c r="B87" s="29" t="s">
        <v>58</v>
      </c>
      <c r="C87" s="29" t="s">
        <v>59</v>
      </c>
      <c r="D87" s="198" t="s">
        <v>1</v>
      </c>
      <c r="E87" s="201" t="s">
        <v>222</v>
      </c>
      <c r="F87" s="201" t="s">
        <v>23</v>
      </c>
      <c r="G87" s="10">
        <v>58000</v>
      </c>
      <c r="H87" s="30"/>
      <c r="I87" s="30"/>
      <c r="J87" s="30"/>
      <c r="K87" s="13">
        <v>58000</v>
      </c>
      <c r="L87" s="10"/>
      <c r="M87" s="10"/>
      <c r="N87" s="10"/>
      <c r="O87" s="15">
        <v>12</v>
      </c>
      <c r="P87" s="13">
        <v>3000</v>
      </c>
    </row>
    <row r="88" spans="1:16" x14ac:dyDescent="0.3">
      <c r="A88" s="36">
        <v>84</v>
      </c>
      <c r="B88" s="29" t="s">
        <v>61</v>
      </c>
      <c r="C88" s="29" t="s">
        <v>241</v>
      </c>
      <c r="D88" s="198" t="s">
        <v>62</v>
      </c>
      <c r="E88" s="201" t="s">
        <v>222</v>
      </c>
      <c r="F88" s="201" t="s">
        <v>23</v>
      </c>
      <c r="G88" s="10">
        <v>79995</v>
      </c>
      <c r="H88" s="30"/>
      <c r="I88" s="30"/>
      <c r="J88" s="30"/>
      <c r="K88" s="13">
        <f>SUM(G88)</f>
        <v>79995</v>
      </c>
      <c r="L88" s="7"/>
      <c r="M88" s="7"/>
      <c r="N88" s="7"/>
      <c r="O88" s="15" t="s">
        <v>242</v>
      </c>
      <c r="P88" s="13">
        <v>6666.25</v>
      </c>
    </row>
    <row r="89" spans="1:16" x14ac:dyDescent="0.3">
      <c r="A89" s="36">
        <v>85</v>
      </c>
      <c r="B89" s="29" t="s">
        <v>195</v>
      </c>
      <c r="C89" s="108" t="s">
        <v>196</v>
      </c>
      <c r="D89" s="198" t="s">
        <v>123</v>
      </c>
      <c r="E89" s="201" t="s">
        <v>926</v>
      </c>
      <c r="F89" s="201" t="s">
        <v>891</v>
      </c>
      <c r="G89" s="10">
        <v>1836.1</v>
      </c>
      <c r="H89" s="11"/>
      <c r="I89" s="11"/>
      <c r="J89" s="11"/>
      <c r="K89" s="13">
        <v>1836.1</v>
      </c>
      <c r="L89" s="7"/>
      <c r="M89" s="7"/>
      <c r="N89" s="7"/>
      <c r="O89" s="14"/>
      <c r="P89" s="12"/>
    </row>
    <row r="90" spans="1:16" x14ac:dyDescent="0.3">
      <c r="A90" s="36">
        <v>86</v>
      </c>
      <c r="B90" s="29" t="s">
        <v>195</v>
      </c>
      <c r="C90" s="108" t="s">
        <v>196</v>
      </c>
      <c r="D90" s="198" t="s">
        <v>123</v>
      </c>
      <c r="E90" s="201" t="s">
        <v>894</v>
      </c>
      <c r="F90" s="201" t="s">
        <v>209</v>
      </c>
      <c r="G90" s="10">
        <v>3240.18</v>
      </c>
      <c r="H90" s="11"/>
      <c r="I90" s="11"/>
      <c r="J90" s="11"/>
      <c r="K90" s="13">
        <v>3240.18</v>
      </c>
      <c r="L90" s="7"/>
      <c r="M90" s="7"/>
      <c r="N90" s="7"/>
      <c r="O90" s="14" t="s">
        <v>32</v>
      </c>
      <c r="P90" s="12">
        <v>1728.1</v>
      </c>
    </row>
    <row r="91" spans="1:16" x14ac:dyDescent="0.3">
      <c r="A91" s="36">
        <v>87</v>
      </c>
      <c r="B91" s="29" t="s">
        <v>159</v>
      </c>
      <c r="C91" s="29" t="s">
        <v>217</v>
      </c>
      <c r="D91" s="198" t="s">
        <v>34</v>
      </c>
      <c r="E91" s="226" t="s">
        <v>113</v>
      </c>
      <c r="F91" s="226"/>
      <c r="G91" s="10">
        <v>3690.04</v>
      </c>
      <c r="H91" s="30"/>
      <c r="I91" s="30"/>
      <c r="J91" s="30"/>
      <c r="K91" s="13">
        <v>3690.04</v>
      </c>
      <c r="L91" s="10"/>
      <c r="M91" s="10"/>
      <c r="N91" s="10"/>
      <c r="O91" s="15"/>
      <c r="P91" s="13"/>
    </row>
    <row r="92" spans="1:16" x14ac:dyDescent="0.3">
      <c r="A92" s="36">
        <v>88</v>
      </c>
      <c r="B92" s="29" t="s">
        <v>68</v>
      </c>
      <c r="C92" s="29" t="s">
        <v>69</v>
      </c>
      <c r="D92" s="198" t="s">
        <v>70</v>
      </c>
      <c r="E92" s="105" t="s">
        <v>71</v>
      </c>
      <c r="F92" s="105" t="s">
        <v>72</v>
      </c>
      <c r="G92" s="10">
        <v>1096538.3500000001</v>
      </c>
      <c r="H92" s="30"/>
      <c r="I92" s="30"/>
      <c r="J92" s="30"/>
      <c r="K92" s="13">
        <v>1096538.3500000001</v>
      </c>
      <c r="L92" s="10"/>
      <c r="M92" s="10"/>
      <c r="N92" s="10"/>
      <c r="O92" s="15" t="s">
        <v>73</v>
      </c>
      <c r="P92" s="13"/>
    </row>
    <row r="93" spans="1:16" ht="129.6" x14ac:dyDescent="0.3">
      <c r="A93" s="36">
        <v>89</v>
      </c>
      <c r="B93" s="29" t="s">
        <v>68</v>
      </c>
      <c r="C93" s="29" t="s">
        <v>74</v>
      </c>
      <c r="D93" s="107" t="s">
        <v>75</v>
      </c>
      <c r="E93" s="201" t="s">
        <v>222</v>
      </c>
      <c r="F93" s="201" t="s">
        <v>23</v>
      </c>
      <c r="G93" s="10">
        <v>2156715.2799999998</v>
      </c>
      <c r="H93" s="30"/>
      <c r="I93" s="30"/>
      <c r="J93" s="30"/>
      <c r="K93" s="13">
        <v>2156715.2799999998</v>
      </c>
      <c r="L93" s="10"/>
      <c r="M93" s="10"/>
      <c r="N93" s="10"/>
      <c r="O93" s="15" t="s">
        <v>73</v>
      </c>
      <c r="P93" s="13"/>
    </row>
    <row r="94" spans="1:16" x14ac:dyDescent="0.3">
      <c r="A94" s="36">
        <v>90</v>
      </c>
      <c r="B94" s="29" t="s">
        <v>68</v>
      </c>
      <c r="C94" s="29" t="s">
        <v>175</v>
      </c>
      <c r="D94" s="107" t="s">
        <v>34</v>
      </c>
      <c r="E94" s="226" t="s">
        <v>113</v>
      </c>
      <c r="F94" s="226"/>
      <c r="G94" s="10">
        <v>40000</v>
      </c>
      <c r="H94" s="30"/>
      <c r="I94" s="30"/>
      <c r="J94" s="30"/>
      <c r="K94" s="13">
        <v>40000</v>
      </c>
      <c r="L94" s="10">
        <v>40000</v>
      </c>
      <c r="M94" s="10">
        <v>40000</v>
      </c>
      <c r="N94" s="10">
        <v>40000</v>
      </c>
      <c r="O94" s="15" t="s">
        <v>352</v>
      </c>
      <c r="P94" s="13"/>
    </row>
    <row r="95" spans="1:16" x14ac:dyDescent="0.3">
      <c r="A95" s="36">
        <v>91</v>
      </c>
      <c r="B95" s="29" t="s">
        <v>147</v>
      </c>
      <c r="C95" s="29" t="s">
        <v>927</v>
      </c>
      <c r="D95" s="107" t="s">
        <v>34</v>
      </c>
      <c r="E95" s="226" t="s">
        <v>113</v>
      </c>
      <c r="F95" s="226"/>
      <c r="G95" s="10">
        <v>4500</v>
      </c>
      <c r="H95" s="30"/>
      <c r="I95" s="30"/>
      <c r="J95" s="30"/>
      <c r="K95" s="13">
        <v>4500</v>
      </c>
      <c r="L95" s="10"/>
      <c r="M95" s="10"/>
      <c r="N95" s="10"/>
      <c r="O95" s="15" t="s">
        <v>212</v>
      </c>
      <c r="P95" s="13">
        <v>1125</v>
      </c>
    </row>
    <row r="96" spans="1:16" x14ac:dyDescent="0.3">
      <c r="A96" s="36">
        <v>92</v>
      </c>
      <c r="B96" s="29" t="s">
        <v>214</v>
      </c>
      <c r="C96" s="29" t="s">
        <v>215</v>
      </c>
      <c r="D96" s="107" t="s">
        <v>951</v>
      </c>
      <c r="E96" s="105" t="s">
        <v>216</v>
      </c>
      <c r="F96" s="105" t="s">
        <v>23</v>
      </c>
      <c r="G96" s="10">
        <v>234483.55</v>
      </c>
      <c r="H96" s="30"/>
      <c r="I96" s="30"/>
      <c r="J96" s="30"/>
      <c r="K96" s="13">
        <v>234483.55</v>
      </c>
      <c r="L96" s="10"/>
      <c r="M96" s="10"/>
      <c r="N96" s="10"/>
      <c r="O96" s="15"/>
      <c r="P96" s="13"/>
    </row>
    <row r="97" spans="1:16" x14ac:dyDescent="0.3">
      <c r="A97" s="36">
        <v>93</v>
      </c>
      <c r="B97" s="29" t="s">
        <v>76</v>
      </c>
      <c r="C97" s="43" t="s">
        <v>77</v>
      </c>
      <c r="D97" s="198" t="s">
        <v>78</v>
      </c>
      <c r="E97" s="201" t="s">
        <v>222</v>
      </c>
      <c r="F97" s="201" t="s">
        <v>23</v>
      </c>
      <c r="G97" s="10">
        <v>90522</v>
      </c>
      <c r="H97" s="30"/>
      <c r="I97" s="30"/>
      <c r="J97" s="30"/>
      <c r="K97" s="13">
        <v>90522</v>
      </c>
      <c r="L97" s="10"/>
      <c r="M97" s="10"/>
      <c r="N97" s="10"/>
      <c r="O97" s="15" t="s">
        <v>79</v>
      </c>
      <c r="P97" s="13">
        <v>30174</v>
      </c>
    </row>
    <row r="98" spans="1:16" x14ac:dyDescent="0.3">
      <c r="A98" s="36">
        <v>94</v>
      </c>
      <c r="B98" s="29" t="s">
        <v>197</v>
      </c>
      <c r="C98" s="43" t="s">
        <v>357</v>
      </c>
      <c r="D98" s="198" t="s">
        <v>78</v>
      </c>
      <c r="E98" s="201" t="s">
        <v>222</v>
      </c>
      <c r="F98" s="201" t="s">
        <v>23</v>
      </c>
      <c r="G98" s="10">
        <v>20000</v>
      </c>
      <c r="H98" s="30"/>
      <c r="I98" s="30"/>
      <c r="J98" s="30"/>
      <c r="K98" s="13">
        <v>20000</v>
      </c>
      <c r="L98" s="10"/>
      <c r="M98" s="10"/>
      <c r="N98" s="10"/>
      <c r="O98" s="15" t="s">
        <v>32</v>
      </c>
      <c r="P98" s="13">
        <v>20000</v>
      </c>
    </row>
    <row r="99" spans="1:16" x14ac:dyDescent="0.3">
      <c r="A99" s="36">
        <v>95</v>
      </c>
      <c r="B99" s="29" t="s">
        <v>225</v>
      </c>
      <c r="C99" s="43" t="s">
        <v>226</v>
      </c>
      <c r="D99" s="198" t="s">
        <v>34</v>
      </c>
      <c r="E99" s="201" t="s">
        <v>222</v>
      </c>
      <c r="F99" s="201" t="s">
        <v>23</v>
      </c>
      <c r="G99" s="10">
        <v>22000</v>
      </c>
      <c r="H99" s="30"/>
      <c r="I99" s="30"/>
      <c r="J99" s="30"/>
      <c r="K99" s="13">
        <v>22000</v>
      </c>
      <c r="L99" s="7"/>
      <c r="M99" s="7"/>
      <c r="N99" s="7"/>
      <c r="O99" s="14">
        <v>3</v>
      </c>
      <c r="P99" s="12">
        <v>22000</v>
      </c>
    </row>
    <row r="100" spans="1:16" x14ac:dyDescent="0.3">
      <c r="A100" s="36">
        <v>96</v>
      </c>
      <c r="B100" s="29" t="s">
        <v>225</v>
      </c>
      <c r="C100" s="43" t="s">
        <v>227</v>
      </c>
      <c r="D100" s="198" t="s">
        <v>34</v>
      </c>
      <c r="E100" s="201" t="s">
        <v>222</v>
      </c>
      <c r="F100" s="201" t="s">
        <v>23</v>
      </c>
      <c r="G100" s="10">
        <v>28800</v>
      </c>
      <c r="H100" s="30"/>
      <c r="I100" s="30"/>
      <c r="J100" s="30"/>
      <c r="K100" s="13">
        <v>28800</v>
      </c>
      <c r="L100" s="7"/>
      <c r="M100" s="7"/>
      <c r="N100" s="7"/>
      <c r="O100" s="14" t="s">
        <v>228</v>
      </c>
      <c r="P100" s="12">
        <v>28800</v>
      </c>
    </row>
    <row r="101" spans="1:16" s="48" customFormat="1" x14ac:dyDescent="0.3">
      <c r="A101" s="36">
        <v>97</v>
      </c>
      <c r="B101" s="29" t="s">
        <v>225</v>
      </c>
      <c r="C101" s="43" t="s">
        <v>361</v>
      </c>
      <c r="D101" s="198"/>
      <c r="E101" s="201" t="s">
        <v>362</v>
      </c>
      <c r="F101" s="201" t="s">
        <v>23</v>
      </c>
      <c r="G101" s="10">
        <v>33666.99</v>
      </c>
      <c r="H101" s="30"/>
      <c r="I101" s="30"/>
      <c r="J101" s="30"/>
      <c r="K101" s="13">
        <v>33666.99</v>
      </c>
      <c r="L101" s="7"/>
      <c r="M101" s="7"/>
      <c r="N101" s="7"/>
      <c r="O101" s="14" t="s">
        <v>363</v>
      </c>
      <c r="P101" s="12">
        <v>11222.33</v>
      </c>
    </row>
    <row r="102" spans="1:16" s="48" customFormat="1" ht="28.8" x14ac:dyDescent="0.3">
      <c r="A102" s="201">
        <v>98</v>
      </c>
      <c r="B102" s="29" t="s">
        <v>399</v>
      </c>
      <c r="C102" s="43" t="s">
        <v>400</v>
      </c>
      <c r="D102" s="198" t="s">
        <v>401</v>
      </c>
      <c r="E102" s="201" t="s">
        <v>10</v>
      </c>
      <c r="F102" s="201" t="s">
        <v>23</v>
      </c>
      <c r="G102" s="10">
        <v>47500</v>
      </c>
      <c r="H102" s="30"/>
      <c r="I102" s="30"/>
      <c r="J102" s="30"/>
      <c r="K102" s="13">
        <v>47500</v>
      </c>
      <c r="L102" s="10"/>
      <c r="M102" s="10"/>
      <c r="N102" s="10"/>
      <c r="O102" s="15">
        <v>2</v>
      </c>
      <c r="P102" s="13">
        <v>23750</v>
      </c>
    </row>
    <row r="103" spans="1:16" x14ac:dyDescent="0.3">
      <c r="A103" s="201">
        <v>99</v>
      </c>
      <c r="B103" s="29" t="s">
        <v>152</v>
      </c>
      <c r="C103" s="43" t="s">
        <v>153</v>
      </c>
      <c r="D103" s="198" t="s">
        <v>191</v>
      </c>
      <c r="E103" s="201"/>
      <c r="F103" s="201"/>
      <c r="G103" s="10">
        <v>30437.5</v>
      </c>
      <c r="H103" s="30"/>
      <c r="I103" s="30"/>
      <c r="J103" s="30"/>
      <c r="K103" s="16">
        <v>0</v>
      </c>
      <c r="L103" s="112">
        <v>30437.5</v>
      </c>
      <c r="M103" s="10"/>
      <c r="N103" s="10"/>
      <c r="O103" s="15" t="s">
        <v>151</v>
      </c>
      <c r="P103" s="13">
        <v>30437.5</v>
      </c>
    </row>
    <row r="104" spans="1:16" x14ac:dyDescent="0.3">
      <c r="A104" s="36">
        <v>100</v>
      </c>
      <c r="B104" s="29" t="s">
        <v>152</v>
      </c>
      <c r="C104" s="43" t="s">
        <v>154</v>
      </c>
      <c r="D104" s="198" t="s">
        <v>191</v>
      </c>
      <c r="E104" s="201"/>
      <c r="F104" s="201"/>
      <c r="G104" s="10">
        <v>43687.5</v>
      </c>
      <c r="H104" s="30"/>
      <c r="I104" s="30"/>
      <c r="J104" s="30"/>
      <c r="K104" s="16">
        <v>0</v>
      </c>
      <c r="L104" s="112">
        <v>43687.5</v>
      </c>
      <c r="M104" s="10"/>
      <c r="N104" s="10"/>
      <c r="O104" s="15" t="s">
        <v>151</v>
      </c>
      <c r="P104" s="13">
        <v>43687.5</v>
      </c>
    </row>
    <row r="105" spans="1:16" ht="28.5" customHeight="1" x14ac:dyDescent="0.3">
      <c r="A105" s="36">
        <v>101</v>
      </c>
      <c r="B105" s="29" t="s">
        <v>80</v>
      </c>
      <c r="C105" s="43" t="s">
        <v>81</v>
      </c>
      <c r="D105" s="198" t="s">
        <v>82</v>
      </c>
      <c r="E105" s="201" t="s">
        <v>222</v>
      </c>
      <c r="F105" s="201" t="s">
        <v>23</v>
      </c>
      <c r="G105" s="10">
        <v>15000</v>
      </c>
      <c r="H105" s="30"/>
      <c r="I105" s="30"/>
      <c r="J105" s="30"/>
      <c r="K105" s="13">
        <v>15000</v>
      </c>
      <c r="L105" s="10"/>
      <c r="M105" s="10"/>
      <c r="N105" s="10"/>
      <c r="O105" s="45" t="s">
        <v>231</v>
      </c>
      <c r="P105" s="13">
        <v>1250</v>
      </c>
    </row>
    <row r="106" spans="1:16" x14ac:dyDescent="0.3">
      <c r="A106" s="33">
        <v>102</v>
      </c>
      <c r="B106" s="29" t="s">
        <v>109</v>
      </c>
      <c r="C106" s="43" t="s">
        <v>110</v>
      </c>
      <c r="D106" s="198" t="s">
        <v>34</v>
      </c>
      <c r="E106" s="226" t="s">
        <v>113</v>
      </c>
      <c r="F106" s="226"/>
      <c r="G106" s="10">
        <v>1080</v>
      </c>
      <c r="H106" s="30"/>
      <c r="I106" s="30"/>
      <c r="J106" s="30"/>
      <c r="K106" s="13">
        <v>1080</v>
      </c>
      <c r="L106" s="10"/>
      <c r="M106" s="10"/>
      <c r="N106" s="10"/>
      <c r="O106" s="15"/>
      <c r="P106" s="13"/>
    </row>
    <row r="107" spans="1:16" ht="28.8" x14ac:dyDescent="0.3">
      <c r="A107" s="33">
        <v>103</v>
      </c>
      <c r="B107" s="29" t="s">
        <v>4</v>
      </c>
      <c r="C107" s="29" t="s">
        <v>5</v>
      </c>
      <c r="D107" s="198" t="s">
        <v>34</v>
      </c>
      <c r="E107" s="105" t="s">
        <v>6</v>
      </c>
      <c r="F107" s="105" t="s">
        <v>7</v>
      </c>
      <c r="G107" s="10">
        <v>100414.05</v>
      </c>
      <c r="H107" s="30"/>
      <c r="I107" s="30"/>
      <c r="J107" s="30"/>
      <c r="K107" s="113">
        <v>100414.05</v>
      </c>
      <c r="L107" s="10">
        <v>87000</v>
      </c>
      <c r="M107" s="10" t="s">
        <v>354</v>
      </c>
      <c r="N107" s="10" t="s">
        <v>354</v>
      </c>
      <c r="O107" s="45" t="s">
        <v>353</v>
      </c>
      <c r="P107" s="13">
        <v>3750</v>
      </c>
    </row>
    <row r="108" spans="1:16" x14ac:dyDescent="0.3">
      <c r="A108" s="36">
        <v>104</v>
      </c>
      <c r="B108" s="29" t="s">
        <v>145</v>
      </c>
      <c r="C108" s="29" t="s">
        <v>146</v>
      </c>
      <c r="D108" s="198" t="s">
        <v>123</v>
      </c>
      <c r="E108" s="201" t="s">
        <v>240</v>
      </c>
      <c r="F108" s="201" t="s">
        <v>395</v>
      </c>
      <c r="G108" s="10"/>
      <c r="H108" s="30"/>
      <c r="I108" s="30"/>
      <c r="J108" s="30">
        <v>9948</v>
      </c>
      <c r="K108" s="13">
        <v>9948</v>
      </c>
      <c r="L108" s="10"/>
      <c r="M108" s="10"/>
      <c r="N108" s="10"/>
      <c r="O108" s="15">
        <v>1</v>
      </c>
      <c r="P108" s="13">
        <v>9948</v>
      </c>
    </row>
    <row r="109" spans="1:16" x14ac:dyDescent="0.3">
      <c r="A109" s="201">
        <v>105</v>
      </c>
      <c r="B109" s="29" t="s">
        <v>111</v>
      </c>
      <c r="C109" s="29" t="s">
        <v>112</v>
      </c>
      <c r="D109" s="198" t="s">
        <v>115</v>
      </c>
      <c r="E109" s="226" t="s">
        <v>113</v>
      </c>
      <c r="F109" s="226"/>
      <c r="G109" s="10"/>
      <c r="H109" s="30"/>
      <c r="I109" s="30"/>
      <c r="J109" s="30">
        <v>2500</v>
      </c>
      <c r="K109" s="13">
        <v>2500</v>
      </c>
      <c r="L109" s="10">
        <v>2500</v>
      </c>
      <c r="M109" s="10">
        <v>2500</v>
      </c>
      <c r="N109" s="10">
        <v>2500</v>
      </c>
      <c r="O109" s="15" t="s">
        <v>114</v>
      </c>
      <c r="P109" s="13">
        <v>2500</v>
      </c>
    </row>
    <row r="110" spans="1:16" x14ac:dyDescent="0.3">
      <c r="A110" s="216">
        <v>106</v>
      </c>
      <c r="B110" s="108" t="s">
        <v>928</v>
      </c>
      <c r="C110" s="108" t="s">
        <v>930</v>
      </c>
      <c r="D110" s="89"/>
      <c r="E110" s="201" t="s">
        <v>8</v>
      </c>
      <c r="F110" s="201" t="s">
        <v>10</v>
      </c>
      <c r="G110" s="31"/>
      <c r="H110" s="31"/>
      <c r="I110" s="31"/>
      <c r="J110" s="30">
        <v>938380.82</v>
      </c>
      <c r="K110" s="16">
        <v>879801.18</v>
      </c>
      <c r="L110" s="11"/>
      <c r="M110" s="87"/>
      <c r="N110" s="87"/>
      <c r="O110" s="15" t="s">
        <v>929</v>
      </c>
      <c r="P110" s="89"/>
    </row>
    <row r="111" spans="1:16" x14ac:dyDescent="0.3">
      <c r="A111" s="199"/>
      <c r="B111" s="14"/>
      <c r="C111" s="14"/>
      <c r="D111" s="199"/>
      <c r="E111" s="199"/>
      <c r="F111" s="199"/>
      <c r="G111" s="13">
        <f>SUM(G5:G110)</f>
        <v>8269756.5599999987</v>
      </c>
      <c r="H111" s="16">
        <f>SUM(H5:H110)</f>
        <v>14077659.870000001</v>
      </c>
      <c r="I111" s="16">
        <f>SUM(I5:I110)</f>
        <v>134687.75</v>
      </c>
      <c r="J111" s="16">
        <f>SUM(J5:J110)</f>
        <v>2536591.7000000002</v>
      </c>
      <c r="K111" s="13">
        <f>SUM(K5:K110)</f>
        <v>14188395.68</v>
      </c>
      <c r="L111" s="13">
        <f>SUM(L11:L107)</f>
        <v>10324501.17</v>
      </c>
      <c r="M111" s="13">
        <f>SUM(M11:M107)</f>
        <v>389288.5</v>
      </c>
      <c r="N111" s="13">
        <f>SUM(N11:N107)</f>
        <v>155637.5</v>
      </c>
      <c r="O111" s="15"/>
      <c r="P111" s="13"/>
    </row>
    <row r="112" spans="1:16" x14ac:dyDescent="0.3">
      <c r="A112" s="2"/>
      <c r="B112" s="3"/>
      <c r="C112" s="3"/>
      <c r="D112" s="2"/>
      <c r="E112" s="2"/>
      <c r="F112" s="2"/>
      <c r="G112" s="4"/>
      <c r="H112" s="1"/>
      <c r="I112" s="1"/>
      <c r="K112" s="4"/>
      <c r="L112" s="4"/>
      <c r="M112" s="4"/>
      <c r="N112" s="4"/>
    </row>
    <row r="113" spans="1:14" x14ac:dyDescent="0.3">
      <c r="A113" s="2"/>
      <c r="B113" s="3"/>
      <c r="C113" s="3"/>
      <c r="D113" s="2"/>
      <c r="E113" s="2"/>
      <c r="F113" s="2"/>
      <c r="G113" s="4"/>
      <c r="H113" s="1"/>
      <c r="I113" s="1"/>
      <c r="K113" s="4"/>
      <c r="L113" s="4"/>
      <c r="M113" s="4"/>
      <c r="N113" s="4"/>
    </row>
    <row r="114" spans="1:14" x14ac:dyDescent="0.3">
      <c r="A114" s="2"/>
      <c r="B114" s="3"/>
      <c r="C114" s="3"/>
      <c r="D114" s="2"/>
      <c r="E114" s="2"/>
      <c r="F114" s="2"/>
      <c r="G114" s="4"/>
      <c r="H114" s="1"/>
      <c r="I114" s="1"/>
      <c r="K114" s="4"/>
      <c r="L114" s="4"/>
      <c r="M114" s="4"/>
      <c r="N114" s="4"/>
    </row>
    <row r="115" spans="1:14" x14ac:dyDescent="0.3">
      <c r="A115" s="2"/>
      <c r="B115" s="3"/>
      <c r="C115" s="3"/>
      <c r="D115" s="2"/>
      <c r="E115" s="2"/>
      <c r="F115" s="2"/>
      <c r="G115" s="4"/>
      <c r="H115" s="1"/>
      <c r="I115" s="1"/>
      <c r="K115" s="4"/>
      <c r="L115" s="4"/>
      <c r="M115" s="4"/>
      <c r="N115" s="4"/>
    </row>
    <row r="116" spans="1:14" x14ac:dyDescent="0.3">
      <c r="B116" s="3"/>
      <c r="C116" s="3"/>
      <c r="E116" s="2"/>
      <c r="F116" s="2"/>
      <c r="G116" s="1"/>
      <c r="H116" s="1"/>
      <c r="I116" s="1"/>
      <c r="K116" s="4"/>
      <c r="L116" s="4"/>
      <c r="M116" s="4"/>
      <c r="N116" s="4"/>
    </row>
    <row r="117" spans="1:14" x14ac:dyDescent="0.3">
      <c r="B117" s="3"/>
      <c r="C117" s="3"/>
      <c r="G117" s="1"/>
      <c r="H117" s="1"/>
      <c r="I117" s="1"/>
      <c r="K117" s="4"/>
      <c r="L117" s="4"/>
      <c r="M117" s="4"/>
      <c r="N117" s="4"/>
    </row>
    <row r="118" spans="1:14" x14ac:dyDescent="0.3">
      <c r="B118" s="3"/>
      <c r="C118" s="3"/>
      <c r="G118" s="1"/>
      <c r="H118" s="1"/>
      <c r="I118" s="1"/>
      <c r="K118" s="1"/>
      <c r="L118" s="4"/>
      <c r="M118" s="4"/>
      <c r="N118" s="4"/>
    </row>
    <row r="119" spans="1:14" x14ac:dyDescent="0.3">
      <c r="C119" s="3"/>
      <c r="G119" s="1"/>
      <c r="H119" s="1"/>
      <c r="I119" s="1"/>
      <c r="K119" s="1"/>
      <c r="L119" s="4"/>
      <c r="M119" s="4"/>
      <c r="N119" s="4"/>
    </row>
    <row r="120" spans="1:14" x14ac:dyDescent="0.3">
      <c r="C120" s="3"/>
      <c r="G120" s="1"/>
      <c r="H120" s="1"/>
      <c r="I120" s="1"/>
      <c r="K120" s="1"/>
      <c r="L120" s="4"/>
      <c r="M120" s="4"/>
      <c r="N120" s="4"/>
    </row>
    <row r="121" spans="1:14" x14ac:dyDescent="0.3">
      <c r="C121" s="3"/>
      <c r="G121" s="1"/>
      <c r="H121" s="1"/>
      <c r="I121" s="1"/>
      <c r="K121" s="1"/>
      <c r="L121" s="4"/>
      <c r="M121" s="4"/>
      <c r="N121" s="4"/>
    </row>
    <row r="122" spans="1:14" x14ac:dyDescent="0.3">
      <c r="C122" s="3"/>
      <c r="G122" s="1"/>
      <c r="H122" s="1"/>
      <c r="I122" s="1"/>
      <c r="K122" s="1"/>
      <c r="L122" s="1"/>
    </row>
    <row r="123" spans="1:14" x14ac:dyDescent="0.3">
      <c r="C123" s="3"/>
      <c r="G123" s="1"/>
      <c r="H123" s="1"/>
      <c r="I123" s="1"/>
    </row>
    <row r="124" spans="1:14" x14ac:dyDescent="0.3">
      <c r="C124" s="3"/>
    </row>
  </sheetData>
  <mergeCells count="26">
    <mergeCell ref="K3:N3"/>
    <mergeCell ref="O3:P3"/>
    <mergeCell ref="E109:F109"/>
    <mergeCell ref="E106:F106"/>
    <mergeCell ref="E3:F3"/>
    <mergeCell ref="E40:F40"/>
    <mergeCell ref="E91:F91"/>
    <mergeCell ref="E83:F83"/>
    <mergeCell ref="E94:F94"/>
    <mergeCell ref="E13:F13"/>
    <mergeCell ref="G3:J3"/>
    <mergeCell ref="E95:F95"/>
    <mergeCell ref="E55:F55"/>
    <mergeCell ref="E59:F59"/>
    <mergeCell ref="E75:F75"/>
    <mergeCell ref="E78:F78"/>
    <mergeCell ref="A3:A4"/>
    <mergeCell ref="B3:B4"/>
    <mergeCell ref="C3:C4"/>
    <mergeCell ref="D3:D4"/>
    <mergeCell ref="E54:F54"/>
    <mergeCell ref="E45:F45"/>
    <mergeCell ref="E37:F37"/>
    <mergeCell ref="E16:F16"/>
    <mergeCell ref="E41:F41"/>
    <mergeCell ref="E6:F6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2" manualBreakCount="2">
    <brk id="45" max="16383" man="1"/>
    <brk id="85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15" sqref="G15:G16"/>
    </sheetView>
  </sheetViews>
  <sheetFormatPr defaultRowHeight="14.4" x14ac:dyDescent="0.3"/>
  <cols>
    <col min="1" max="1" width="9.109375" style="48"/>
    <col min="2" max="2" width="26" bestFit="1" customWidth="1"/>
    <col min="3" max="3" width="15.6640625" bestFit="1" customWidth="1"/>
    <col min="4" max="4" width="34.44140625" bestFit="1" customWidth="1"/>
    <col min="5" max="5" width="14.6640625" bestFit="1" customWidth="1"/>
    <col min="6" max="6" width="10.5546875" customWidth="1"/>
  </cols>
  <sheetData>
    <row r="1" spans="1:7" ht="31.5" customHeight="1" x14ac:dyDescent="0.3">
      <c r="A1" s="262" t="s">
        <v>797</v>
      </c>
      <c r="B1" s="263"/>
      <c r="C1" s="263"/>
      <c r="D1" s="263"/>
      <c r="E1" s="263"/>
      <c r="F1" s="263"/>
      <c r="G1" s="264"/>
    </row>
    <row r="2" spans="1:7" ht="30.75" customHeight="1" x14ac:dyDescent="0.3">
      <c r="A2" s="138" t="s">
        <v>84</v>
      </c>
      <c r="B2" s="138" t="s">
        <v>796</v>
      </c>
      <c r="C2" s="138" t="s">
        <v>765</v>
      </c>
      <c r="D2" s="138" t="s">
        <v>795</v>
      </c>
      <c r="E2" s="138" t="s">
        <v>96</v>
      </c>
      <c r="F2" s="138" t="s">
        <v>254</v>
      </c>
      <c r="G2" s="138" t="s">
        <v>256</v>
      </c>
    </row>
    <row r="3" spans="1:7" x14ac:dyDescent="0.3">
      <c r="A3" s="139">
        <v>1</v>
      </c>
      <c r="B3" s="121" t="s">
        <v>194</v>
      </c>
      <c r="C3" s="121" t="s">
        <v>396</v>
      </c>
      <c r="D3" s="121" t="s">
        <v>397</v>
      </c>
      <c r="E3" s="139" t="s">
        <v>398</v>
      </c>
      <c r="F3" s="7">
        <v>995.8</v>
      </c>
      <c r="G3" s="7">
        <v>1150.1500000000001</v>
      </c>
    </row>
    <row r="4" spans="1:7" x14ac:dyDescent="0.3">
      <c r="A4" s="139">
        <v>2</v>
      </c>
      <c r="B4" s="121" t="s">
        <v>194</v>
      </c>
      <c r="C4" s="121" t="s">
        <v>396</v>
      </c>
      <c r="D4" s="121" t="s">
        <v>397</v>
      </c>
      <c r="E4" s="139" t="s">
        <v>785</v>
      </c>
      <c r="F4" s="7">
        <v>2374.6</v>
      </c>
      <c r="G4" s="7">
        <v>2742.66</v>
      </c>
    </row>
    <row r="5" spans="1:7" x14ac:dyDescent="0.3">
      <c r="A5" s="139">
        <v>3</v>
      </c>
      <c r="B5" s="121" t="s">
        <v>194</v>
      </c>
      <c r="C5" s="121" t="s">
        <v>396</v>
      </c>
      <c r="D5" s="121" t="s">
        <v>397</v>
      </c>
      <c r="E5" s="139" t="s">
        <v>786</v>
      </c>
      <c r="F5" s="7">
        <v>2374.6</v>
      </c>
      <c r="G5" s="7">
        <v>2742.66</v>
      </c>
    </row>
    <row r="6" spans="1:7" x14ac:dyDescent="0.3">
      <c r="A6" s="17">
        <v>4</v>
      </c>
      <c r="B6" s="121" t="s">
        <v>194</v>
      </c>
      <c r="C6" s="121" t="s">
        <v>787</v>
      </c>
      <c r="D6" s="121" t="s">
        <v>788</v>
      </c>
      <c r="E6" s="139" t="s">
        <v>789</v>
      </c>
      <c r="F6" s="7">
        <v>1317.52</v>
      </c>
      <c r="G6" s="7">
        <v>1521.74</v>
      </c>
    </row>
    <row r="7" spans="1:7" x14ac:dyDescent="0.3">
      <c r="A7" s="17">
        <v>5</v>
      </c>
      <c r="B7" s="121" t="s">
        <v>194</v>
      </c>
      <c r="C7" s="121" t="s">
        <v>787</v>
      </c>
      <c r="D7" s="121" t="s">
        <v>788</v>
      </c>
      <c r="E7" s="139" t="s">
        <v>785</v>
      </c>
      <c r="F7" s="7">
        <v>2849.52</v>
      </c>
      <c r="G7" s="7">
        <v>3291.2</v>
      </c>
    </row>
    <row r="8" spans="1:7" x14ac:dyDescent="0.3">
      <c r="A8" s="17">
        <v>6</v>
      </c>
      <c r="B8" s="121" t="s">
        <v>194</v>
      </c>
      <c r="C8" s="121" t="s">
        <v>787</v>
      </c>
      <c r="D8" s="121" t="s">
        <v>788</v>
      </c>
      <c r="E8" s="139" t="s">
        <v>786</v>
      </c>
      <c r="F8" s="7">
        <v>2022.24</v>
      </c>
      <c r="G8" s="7">
        <v>2335.6799999999998</v>
      </c>
    </row>
    <row r="9" spans="1:7" x14ac:dyDescent="0.3">
      <c r="A9" s="17">
        <v>7</v>
      </c>
      <c r="B9" s="121" t="s">
        <v>194</v>
      </c>
      <c r="C9" s="121" t="s">
        <v>790</v>
      </c>
      <c r="D9" s="121" t="s">
        <v>788</v>
      </c>
      <c r="E9" s="139" t="s">
        <v>791</v>
      </c>
      <c r="F9" s="7">
        <v>1501.36</v>
      </c>
      <c r="G9" s="7">
        <v>1734.08</v>
      </c>
    </row>
    <row r="10" spans="1:7" x14ac:dyDescent="0.3">
      <c r="A10" s="17">
        <v>8</v>
      </c>
      <c r="B10" s="121" t="s">
        <v>194</v>
      </c>
      <c r="C10" s="121" t="s">
        <v>790</v>
      </c>
      <c r="D10" s="121" t="s">
        <v>788</v>
      </c>
      <c r="E10" s="139" t="s">
        <v>785</v>
      </c>
      <c r="F10" s="7">
        <v>2757.6</v>
      </c>
      <c r="G10" s="7">
        <v>3185.03</v>
      </c>
    </row>
    <row r="11" spans="1:7" x14ac:dyDescent="0.3">
      <c r="A11" s="17">
        <v>9</v>
      </c>
      <c r="B11" s="121" t="s">
        <v>194</v>
      </c>
      <c r="C11" s="121" t="s">
        <v>790</v>
      </c>
      <c r="D11" s="121" t="s">
        <v>788</v>
      </c>
      <c r="E11" s="139" t="s">
        <v>786</v>
      </c>
      <c r="F11" s="7">
        <v>2757.6</v>
      </c>
      <c r="G11" s="7">
        <v>3185.03</v>
      </c>
    </row>
    <row r="12" spans="1:7" x14ac:dyDescent="0.3">
      <c r="A12" s="17">
        <v>10</v>
      </c>
      <c r="B12" s="121" t="s">
        <v>194</v>
      </c>
      <c r="C12" s="121" t="s">
        <v>792</v>
      </c>
      <c r="D12" s="121" t="s">
        <v>788</v>
      </c>
      <c r="E12" s="139" t="s">
        <v>398</v>
      </c>
      <c r="F12" s="7">
        <v>1409.44</v>
      </c>
      <c r="G12" s="7">
        <v>1627.9</v>
      </c>
    </row>
    <row r="13" spans="1:7" x14ac:dyDescent="0.3">
      <c r="A13" s="17">
        <v>11</v>
      </c>
      <c r="B13" s="121" t="s">
        <v>194</v>
      </c>
      <c r="C13" s="121" t="s">
        <v>792</v>
      </c>
      <c r="D13" s="121" t="s">
        <v>788</v>
      </c>
      <c r="E13" s="17" t="s">
        <v>793</v>
      </c>
      <c r="F13" s="7">
        <v>2206.08</v>
      </c>
      <c r="G13" s="7">
        <v>2548.02</v>
      </c>
    </row>
    <row r="14" spans="1:7" x14ac:dyDescent="0.3">
      <c r="A14" s="17">
        <v>12</v>
      </c>
      <c r="B14" s="121" t="s">
        <v>194</v>
      </c>
      <c r="C14" s="121" t="s">
        <v>792</v>
      </c>
      <c r="D14" s="121" t="s">
        <v>788</v>
      </c>
      <c r="E14" s="17" t="s">
        <v>786</v>
      </c>
      <c r="F14" s="7">
        <v>2665.68</v>
      </c>
      <c r="G14" s="7">
        <v>3078.86</v>
      </c>
    </row>
    <row r="15" spans="1:7" s="48" customFormat="1" x14ac:dyDescent="0.3">
      <c r="A15" s="166">
        <v>13</v>
      </c>
      <c r="B15" s="165" t="s">
        <v>195</v>
      </c>
      <c r="C15" s="165" t="s">
        <v>924</v>
      </c>
      <c r="D15" s="165" t="s">
        <v>788</v>
      </c>
      <c r="E15" s="166" t="s">
        <v>925</v>
      </c>
      <c r="F15" s="7">
        <v>1562.64</v>
      </c>
      <c r="G15" s="7">
        <v>1836.1</v>
      </c>
    </row>
    <row r="16" spans="1:7" s="48" customFormat="1" x14ac:dyDescent="0.3">
      <c r="A16" s="166">
        <v>14</v>
      </c>
      <c r="B16" s="165" t="s">
        <v>195</v>
      </c>
      <c r="C16" s="165" t="s">
        <v>924</v>
      </c>
      <c r="D16" s="165" t="s">
        <v>788</v>
      </c>
      <c r="E16" s="166" t="s">
        <v>786</v>
      </c>
      <c r="F16" s="7">
        <v>2757.6</v>
      </c>
      <c r="G16" s="7">
        <v>3240.18</v>
      </c>
    </row>
    <row r="17" spans="1:7" ht="30.75" customHeight="1" x14ac:dyDescent="0.3">
      <c r="A17" s="242" t="s">
        <v>794</v>
      </c>
      <c r="B17" s="242"/>
      <c r="C17" s="242"/>
      <c r="D17" s="242"/>
      <c r="E17" s="296"/>
      <c r="F17" s="10">
        <f>SUM(F3:F16)</f>
        <v>29552.28</v>
      </c>
      <c r="G17" s="10">
        <f>SUM(G3:G16)</f>
        <v>34219.29</v>
      </c>
    </row>
    <row r="18" spans="1:7" x14ac:dyDescent="0.3">
      <c r="F18" s="1"/>
      <c r="G18" s="1"/>
    </row>
    <row r="19" spans="1:7" x14ac:dyDescent="0.3">
      <c r="F19" s="1"/>
      <c r="G19" s="1"/>
    </row>
  </sheetData>
  <mergeCells count="2">
    <mergeCell ref="A17:E17"/>
    <mergeCell ref="A1:G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view="pageBreakPreview" zoomScale="60" zoomScaleNormal="100" workbookViewId="0">
      <selection activeCell="A2" sqref="A2:K3"/>
    </sheetView>
  </sheetViews>
  <sheetFormatPr defaultRowHeight="14.4" x14ac:dyDescent="0.3"/>
  <cols>
    <col min="1" max="1" width="4.44140625" bestFit="1" customWidth="1"/>
    <col min="2" max="2" width="21" bestFit="1" customWidth="1"/>
    <col min="3" max="3" width="10.33203125" bestFit="1" customWidth="1"/>
    <col min="4" max="4" width="13" customWidth="1"/>
    <col min="5" max="5" width="12.5546875" bestFit="1" customWidth="1"/>
    <col min="6" max="6" width="11.88671875" customWidth="1"/>
    <col min="7" max="7" width="23.33203125" bestFit="1" customWidth="1"/>
    <col min="8" max="11" width="13.44140625" bestFit="1" customWidth="1"/>
  </cols>
  <sheetData>
    <row r="2" spans="1:11" ht="27.75" customHeight="1" x14ac:dyDescent="0.3">
      <c r="A2" s="262" t="s">
        <v>784</v>
      </c>
      <c r="B2" s="263"/>
      <c r="C2" s="263"/>
      <c r="D2" s="263"/>
      <c r="E2" s="263"/>
      <c r="F2" s="263"/>
      <c r="G2" s="263"/>
      <c r="H2" s="263"/>
      <c r="I2" s="263"/>
      <c r="J2" s="263"/>
      <c r="K2" s="298"/>
    </row>
    <row r="3" spans="1:11" ht="43.2" x14ac:dyDescent="0.3">
      <c r="A3" s="138" t="s">
        <v>84</v>
      </c>
      <c r="B3" s="138" t="s">
        <v>766</v>
      </c>
      <c r="C3" s="138" t="s">
        <v>767</v>
      </c>
      <c r="D3" s="107" t="s">
        <v>250</v>
      </c>
      <c r="E3" s="138" t="s">
        <v>768</v>
      </c>
      <c r="F3" s="107" t="s">
        <v>769</v>
      </c>
      <c r="G3" s="138" t="s">
        <v>770</v>
      </c>
      <c r="H3" s="138" t="s">
        <v>771</v>
      </c>
      <c r="I3" s="138" t="s">
        <v>772</v>
      </c>
      <c r="J3" s="138" t="s">
        <v>8</v>
      </c>
      <c r="K3" s="138" t="s">
        <v>10</v>
      </c>
    </row>
    <row r="4" spans="1:11" x14ac:dyDescent="0.3">
      <c r="A4" s="134">
        <v>1</v>
      </c>
      <c r="B4" s="24" t="s">
        <v>181</v>
      </c>
      <c r="C4" s="136" t="s">
        <v>773</v>
      </c>
      <c r="D4" s="134" t="s">
        <v>774</v>
      </c>
      <c r="E4" s="134" t="s">
        <v>775</v>
      </c>
      <c r="F4" s="136" t="s">
        <v>776</v>
      </c>
      <c r="G4" s="121" t="s">
        <v>777</v>
      </c>
      <c r="H4" s="141">
        <v>41915.03</v>
      </c>
      <c r="I4" s="141">
        <v>42706.8</v>
      </c>
      <c r="J4" s="141">
        <v>43026.39</v>
      </c>
      <c r="K4" s="141">
        <v>42926.81</v>
      </c>
    </row>
    <row r="5" spans="1:11" x14ac:dyDescent="0.3">
      <c r="A5" s="134">
        <v>2</v>
      </c>
      <c r="B5" s="24" t="s">
        <v>778</v>
      </c>
      <c r="C5" s="136" t="s">
        <v>779</v>
      </c>
      <c r="D5" s="134" t="s">
        <v>780</v>
      </c>
      <c r="E5" s="134" t="s">
        <v>781</v>
      </c>
      <c r="F5" s="136" t="s">
        <v>782</v>
      </c>
      <c r="G5" s="121" t="s">
        <v>783</v>
      </c>
      <c r="H5" s="141"/>
      <c r="I5" s="141"/>
      <c r="J5" s="141">
        <v>25479.33</v>
      </c>
      <c r="K5" s="142">
        <v>26451.74</v>
      </c>
    </row>
  </sheetData>
  <mergeCells count="1">
    <mergeCell ref="A2:K2"/>
  </mergeCells>
  <pageMargins left="0.7" right="0.7" top="0.75" bottom="0.75" header="0.3" footer="0.3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1"/>
  <sheetViews>
    <sheetView tabSelected="1" view="pageBreakPreview" zoomScale="60" zoomScaleNormal="100" workbookViewId="0">
      <selection activeCell="I111" sqref="I111"/>
    </sheetView>
  </sheetViews>
  <sheetFormatPr defaultRowHeight="14.4" x14ac:dyDescent="0.3"/>
  <cols>
    <col min="2" max="2" width="51.88671875" bestFit="1" customWidth="1"/>
    <col min="3" max="3" width="116.44140625" customWidth="1"/>
    <col min="4" max="4" width="11.109375" bestFit="1" customWidth="1"/>
    <col min="7" max="7" width="13.6640625" bestFit="1" customWidth="1"/>
    <col min="8" max="8" width="14.88671875" bestFit="1" customWidth="1"/>
    <col min="9" max="9" width="12" bestFit="1" customWidth="1"/>
    <col min="10" max="10" width="13.6640625" bestFit="1" customWidth="1"/>
    <col min="11" max="12" width="14.88671875" bestFit="1" customWidth="1"/>
    <col min="13" max="14" width="12" bestFit="1" customWidth="1"/>
  </cols>
  <sheetData>
    <row r="2" spans="1:14" x14ac:dyDescent="0.3">
      <c r="A2" s="224" t="str">
        <f>UGOVORI!A3</f>
        <v>RBR</v>
      </c>
      <c r="B2" s="224">
        <f>UGOVORI!B3</f>
        <v>0</v>
      </c>
      <c r="C2" s="224" t="str">
        <f>UGOVORI!C3</f>
        <v>OPIS</v>
      </c>
      <c r="D2" s="224" t="str">
        <f>UGOVORI!D3</f>
        <v>AKTIVNOST</v>
      </c>
      <c r="E2" s="224" t="str">
        <f>UGOVORI!E3</f>
        <v>RAZDOBLJE</v>
      </c>
      <c r="F2" s="224"/>
      <c r="G2" s="224" t="str">
        <f>UGOVORI!G3</f>
        <v>VRIJEDNOST/VRSTA UGOVORA</v>
      </c>
      <c r="H2" s="224"/>
      <c r="I2" s="224"/>
      <c r="J2" s="224"/>
      <c r="K2" s="224" t="str">
        <f>UGOVORI!K3</f>
        <v>GODIŠNJA OBVEZA</v>
      </c>
      <c r="L2" s="224"/>
      <c r="M2" s="224"/>
      <c r="N2" s="224"/>
    </row>
    <row r="3" spans="1:14" x14ac:dyDescent="0.3">
      <c r="A3" s="225"/>
      <c r="B3" s="224"/>
      <c r="C3" s="225"/>
      <c r="D3" s="225"/>
      <c r="E3" s="202" t="str">
        <f>UGOVORI!E4</f>
        <v>OD</v>
      </c>
      <c r="F3" s="202" t="str">
        <f>UGOVORI!F4</f>
        <v>DO</v>
      </c>
      <c r="G3" s="202" t="str">
        <f>UGOVORI!G4</f>
        <v>USLUGE</v>
      </c>
      <c r="H3" s="202" t="str">
        <f>UGOVORI!H4</f>
        <v xml:space="preserve">RADOVI </v>
      </c>
      <c r="I3" s="202" t="str">
        <f>UGOVORI!I4</f>
        <v>ROBA</v>
      </c>
      <c r="J3" s="202" t="str">
        <f>UGOVORI!J4</f>
        <v>SUF.</v>
      </c>
      <c r="K3" s="202" t="str">
        <f>UGOVORI!K4</f>
        <v>2015.</v>
      </c>
      <c r="L3" s="202" t="str">
        <f>UGOVORI!L4</f>
        <v>2016.</v>
      </c>
      <c r="M3" s="202" t="str">
        <f>UGOVORI!M4</f>
        <v>2017.</v>
      </c>
      <c r="N3" s="202" t="str">
        <f>UGOVORI!N4</f>
        <v>2018.</v>
      </c>
    </row>
    <row r="4" spans="1:14" x14ac:dyDescent="0.3">
      <c r="A4" s="47">
        <f>UGOVORI!A5</f>
        <v>1</v>
      </c>
      <c r="B4" s="108" t="str">
        <f>UGOVORI!B5</f>
        <v>ADRIJAPROJEKT D.O.O.</v>
      </c>
      <c r="C4" s="108" t="str">
        <f>UGOVORI!C5</f>
        <v>UG. O OBAVLJANJU POSLOVA PROJEKTANSTKOG NADZORA NA REKONSTRUKCIJI ZGRADE OŠ</v>
      </c>
      <c r="D4" s="202" t="str">
        <f>UGOVORI!D5</f>
        <v>K200208</v>
      </c>
      <c r="E4" s="47" t="str">
        <f>UGOVORI!E5</f>
        <v>2015.</v>
      </c>
      <c r="F4" s="47" t="str">
        <f>UGOVORI!F5</f>
        <v>2016.</v>
      </c>
      <c r="G4" s="112">
        <f>UGOVORI!G5</f>
        <v>62500</v>
      </c>
      <c r="H4" s="109">
        <f>UGOVORI!H5</f>
        <v>0</v>
      </c>
      <c r="I4" s="109">
        <f>UGOVORI!I5</f>
        <v>0</v>
      </c>
      <c r="J4" s="109">
        <f>UGOVORI!J5</f>
        <v>0</v>
      </c>
      <c r="K4" s="13">
        <f>UGOVORI!K5</f>
        <v>6250</v>
      </c>
      <c r="L4" s="109">
        <f>UGOVORI!L5</f>
        <v>56250</v>
      </c>
      <c r="M4" s="109">
        <f>UGOVORI!M5</f>
        <v>0</v>
      </c>
      <c r="N4" s="112">
        <f>UGOVORI!N5</f>
        <v>0</v>
      </c>
    </row>
    <row r="5" spans="1:14" x14ac:dyDescent="0.3">
      <c r="A5" s="47">
        <f>UGOVORI!A6</f>
        <v>2</v>
      </c>
      <c r="B5" s="108" t="str">
        <f>UGOVORI!B6</f>
        <v>ADVISO D.O.O.</v>
      </c>
      <c r="C5" s="108" t="str">
        <f>UGOVORI!C6</f>
        <v>UG. O OBAVLJANJU USLUGA POSLOVNOG SAVJETOVANJA IZ PORDUČJA EU FONDOVA</v>
      </c>
      <c r="D5" s="202" t="str">
        <f>UGOVORI!D6</f>
        <v>T201308</v>
      </c>
      <c r="E5" s="227" t="str">
        <f>UGOVORI!E6</f>
        <v>NEODREĐENO</v>
      </c>
      <c r="F5" s="227"/>
      <c r="G5" s="112">
        <f>UGOVORI!G6</f>
        <v>10500</v>
      </c>
      <c r="H5" s="109">
        <f>UGOVORI!H6</f>
        <v>0</v>
      </c>
      <c r="I5" s="109">
        <f>UGOVORI!I6</f>
        <v>0</v>
      </c>
      <c r="J5" s="109">
        <f>UGOVORI!J6</f>
        <v>0</v>
      </c>
      <c r="K5" s="13">
        <f>UGOVORI!K6</f>
        <v>10500</v>
      </c>
      <c r="L5" s="109">
        <f>UGOVORI!L6</f>
        <v>10500</v>
      </c>
      <c r="M5" s="109">
        <f>UGOVORI!M6</f>
        <v>10500</v>
      </c>
      <c r="N5" s="112">
        <f>UGOVORI!N6</f>
        <v>10500</v>
      </c>
    </row>
    <row r="6" spans="1:14" x14ac:dyDescent="0.3">
      <c r="A6" s="47">
        <f>UGOVORI!A7</f>
        <v>3</v>
      </c>
      <c r="B6" s="108" t="str">
        <f>UGOVORI!B7</f>
        <v>ADVISO D.O.O.</v>
      </c>
      <c r="C6" s="111" t="str">
        <f>UGOVORI!C7</f>
        <v>UG.O OBAVLJANJU USLUGA PRIJAVE I PRAĆENJA PROJEKTA IZMJENE PROSTORNO-PLANSKE DOK. MJERE 7 7.1</v>
      </c>
      <c r="D6" s="202" t="str">
        <f>UGOVORI!D7</f>
        <v>T201308</v>
      </c>
      <c r="E6" s="203" t="str">
        <f>UGOVORI!E7</f>
        <v>2015.</v>
      </c>
      <c r="F6" s="203" t="str">
        <f>UGOVORI!F7</f>
        <v>2015.</v>
      </c>
      <c r="G6" s="112">
        <f>UGOVORI!G7</f>
        <v>11250</v>
      </c>
      <c r="H6" s="109">
        <f>UGOVORI!H7</f>
        <v>0</v>
      </c>
      <c r="I6" s="109">
        <f>UGOVORI!I7</f>
        <v>0</v>
      </c>
      <c r="J6" s="109">
        <f>UGOVORI!J7</f>
        <v>0</v>
      </c>
      <c r="K6" s="13">
        <f>UGOVORI!K7</f>
        <v>11250</v>
      </c>
      <c r="L6" s="109">
        <f>UGOVORI!L7</f>
        <v>0</v>
      </c>
      <c r="M6" s="109">
        <f>UGOVORI!M7</f>
        <v>0</v>
      </c>
      <c r="N6" s="112">
        <f>UGOVORI!N7</f>
        <v>0</v>
      </c>
    </row>
    <row r="7" spans="1:14" x14ac:dyDescent="0.3">
      <c r="A7" s="36">
        <f>UGOVORI!A8</f>
        <v>4</v>
      </c>
      <c r="B7" s="108" t="str">
        <f>UGOVORI!B8</f>
        <v>AEC PROJEKT D.O.O.</v>
      </c>
      <c r="C7" s="111" t="str">
        <f>UGOVORI!C8</f>
        <v>UG. O PROVEDBI STRUČNOG NADZORA NAD ZAMJENOM STOLARIJE I POVEĆ.ENERG.UČ.OBIT.ZGRADA</v>
      </c>
      <c r="D7" s="202" t="str">
        <f>UGOVORI!D8</f>
        <v>A201402</v>
      </c>
      <c r="E7" s="47" t="str">
        <f>UGOVORI!E8</f>
        <v>01.01.15.</v>
      </c>
      <c r="F7" s="47" t="str">
        <f>UGOVORI!F8</f>
        <v>29.09.15.</v>
      </c>
      <c r="G7" s="112">
        <f>UGOVORI!G8</f>
        <v>5000</v>
      </c>
      <c r="H7" s="109">
        <f>UGOVORI!H8</f>
        <v>0</v>
      </c>
      <c r="I7" s="109">
        <f>UGOVORI!I8</f>
        <v>0</v>
      </c>
      <c r="J7" s="109">
        <f>UGOVORI!J8</f>
        <v>0</v>
      </c>
      <c r="K7" s="13">
        <f>UGOVORI!K8</f>
        <v>5000</v>
      </c>
      <c r="L7" s="109">
        <f>UGOVORI!L8</f>
        <v>0</v>
      </c>
      <c r="M7" s="109">
        <f>UGOVORI!M8</f>
        <v>0</v>
      </c>
      <c r="N7" s="112">
        <f>UGOVORI!N8</f>
        <v>0</v>
      </c>
    </row>
    <row r="8" spans="1:14" x14ac:dyDescent="0.3">
      <c r="A8" s="36">
        <f>UGOVORI!A9</f>
        <v>5</v>
      </c>
      <c r="B8" s="108" t="str">
        <f>UGOVORI!B9</f>
        <v>AG-PROJEKT D.O.O.</v>
      </c>
      <c r="C8" s="111" t="str">
        <f>UGOVORI!C9</f>
        <v>UG.O OBAVLJANJU POSLOVA STRUČNOG NADZORA I KOORDINATORA II ZAŠTITE NA RADU TIJEKOM REKONSTRUKCIJE ZGRADE OŠ</v>
      </c>
      <c r="D8" s="202" t="str">
        <f>UGOVORI!D9</f>
        <v>K200208</v>
      </c>
      <c r="E8" s="47" t="str">
        <f>UGOVORI!E9</f>
        <v>2015.</v>
      </c>
      <c r="F8" s="47" t="str">
        <f>UGOVORI!F9</f>
        <v>2016.</v>
      </c>
      <c r="G8" s="112">
        <f>UGOVORI!G9</f>
        <v>243750</v>
      </c>
      <c r="H8" s="109">
        <f>UGOVORI!H9</f>
        <v>0</v>
      </c>
      <c r="I8" s="109">
        <f>UGOVORI!I9</f>
        <v>0</v>
      </c>
      <c r="J8" s="109">
        <f>UGOVORI!J9</f>
        <v>0</v>
      </c>
      <c r="K8" s="13">
        <f>UGOVORI!K9</f>
        <v>57525</v>
      </c>
      <c r="L8" s="109">
        <f>UGOVORI!L9</f>
        <v>186225</v>
      </c>
      <c r="M8" s="109">
        <f>UGOVORI!M9</f>
        <v>0</v>
      </c>
      <c r="N8" s="112">
        <f>UGOVORI!N9</f>
        <v>0</v>
      </c>
    </row>
    <row r="9" spans="1:14" s="48" customFormat="1" x14ac:dyDescent="0.3">
      <c r="A9" s="36">
        <f>UGOVORI!A10</f>
        <v>6</v>
      </c>
      <c r="B9" s="108" t="s">
        <v>966</v>
      </c>
      <c r="C9" s="111" t="s">
        <v>967</v>
      </c>
      <c r="D9" s="217"/>
      <c r="E9" s="47" t="s">
        <v>10</v>
      </c>
      <c r="F9" s="47" t="s">
        <v>10</v>
      </c>
      <c r="G9" s="112"/>
      <c r="H9" s="109">
        <v>4953.2</v>
      </c>
      <c r="I9" s="109"/>
      <c r="J9" s="109"/>
      <c r="K9" s="13">
        <v>4953.2</v>
      </c>
      <c r="L9" s="109"/>
      <c r="M9" s="109"/>
      <c r="N9" s="112"/>
    </row>
    <row r="10" spans="1:14" ht="28.8" x14ac:dyDescent="0.3">
      <c r="A10" s="33">
        <f>UGOVORI!A11</f>
        <v>7</v>
      </c>
      <c r="B10" s="34" t="str">
        <f>UGOVORI!B11</f>
        <v>AUTOTRANS D.O.O.</v>
      </c>
      <c r="C10" s="34" t="str">
        <f>UGOVORI!C11</f>
        <v>SUFINANCIRANJE PRIJEVOZA UČENIKA I STUDENATA</v>
      </c>
      <c r="D10" s="102" t="str">
        <f>UGOVORI!D11</f>
        <v>A200206 A200302</v>
      </c>
      <c r="E10" s="103" t="str">
        <f>UGOVORI!E11</f>
        <v>01.09.14.</v>
      </c>
      <c r="F10" s="103" t="str">
        <f>UGOVORI!F11</f>
        <v>31.08.15.</v>
      </c>
      <c r="G10" s="40">
        <f>UGOVORI!G11</f>
        <v>14325</v>
      </c>
      <c r="H10" s="37">
        <f>UGOVORI!H11</f>
        <v>0</v>
      </c>
      <c r="I10" s="37">
        <f>UGOVORI!I11</f>
        <v>0</v>
      </c>
      <c r="J10" s="37">
        <f>UGOVORI!J11</f>
        <v>0</v>
      </c>
      <c r="K10" s="41">
        <f>UGOVORI!K11</f>
        <v>8783</v>
      </c>
      <c r="L10" s="40">
        <f>UGOVORI!L11</f>
        <v>0</v>
      </c>
      <c r="M10" s="40">
        <f>UGOVORI!M11</f>
        <v>0</v>
      </c>
      <c r="N10" s="40">
        <f>UGOVORI!N11</f>
        <v>0</v>
      </c>
    </row>
    <row r="11" spans="1:14" ht="28.8" x14ac:dyDescent="0.3">
      <c r="A11" s="36">
        <f>UGOVORI!A12</f>
        <v>8</v>
      </c>
      <c r="B11" s="34" t="str">
        <f>UGOVORI!B12</f>
        <v>AUTOTRANS D.O.O.</v>
      </c>
      <c r="C11" s="34" t="str">
        <f>UGOVORI!C12</f>
        <v>SUFINANCIRANJE PRIJEVOZA UČENIKA I STUDENATA</v>
      </c>
      <c r="D11" s="102" t="str">
        <f>UGOVORI!D12</f>
        <v>A200206 A200302</v>
      </c>
      <c r="E11" s="103" t="str">
        <f>UGOVORI!E12</f>
        <v>01.09.15.</v>
      </c>
      <c r="F11" s="103" t="str">
        <f>UGOVORI!F12</f>
        <v>31.08.16.</v>
      </c>
      <c r="G11" s="40">
        <f>UGOVORI!G12</f>
        <v>14195</v>
      </c>
      <c r="H11" s="37">
        <f>UGOVORI!H12</f>
        <v>0</v>
      </c>
      <c r="I11" s="37">
        <f>UGOVORI!I12</f>
        <v>0</v>
      </c>
      <c r="J11" s="37">
        <f>UGOVORI!J12</f>
        <v>0</v>
      </c>
      <c r="K11" s="41">
        <f>UGOVORI!K12</f>
        <v>5395</v>
      </c>
      <c r="L11" s="40">
        <f>UGOVORI!L12</f>
        <v>8800</v>
      </c>
      <c r="M11" s="40">
        <f>UGOVORI!M12</f>
        <v>0</v>
      </c>
      <c r="N11" s="40">
        <f>UGOVORI!N12</f>
        <v>0</v>
      </c>
    </row>
    <row r="12" spans="1:14" x14ac:dyDescent="0.3">
      <c r="A12" s="36">
        <f>UGOVORI!A13</f>
        <v>9</v>
      </c>
      <c r="B12" s="34" t="str">
        <f>UGOVORI!B13</f>
        <v>BONEFAČIĆ TOMISLAV</v>
      </c>
      <c r="C12" s="34" t="str">
        <f>UGOVORI!C13</f>
        <v>UGOVOR O ZAKUPU PROSTORA POŠTE</v>
      </c>
      <c r="D12" s="102" t="str">
        <f>UGOVORI!D13</f>
        <v>A200002</v>
      </c>
      <c r="E12" s="227" t="str">
        <f>UGOVORI!E13</f>
        <v>NEODREĐENO</v>
      </c>
      <c r="F12" s="227"/>
      <c r="G12" s="40" t="str">
        <f>UGOVORI!G13</f>
        <v>EUR 5.640,00</v>
      </c>
      <c r="H12" s="37">
        <f>UGOVORI!H13</f>
        <v>0</v>
      </c>
      <c r="I12" s="37">
        <f>UGOVORI!I13</f>
        <v>0</v>
      </c>
      <c r="J12" s="37">
        <f>UGOVORI!J13</f>
        <v>0</v>
      </c>
      <c r="K12" s="41">
        <f>UGOVORI!K13</f>
        <v>42926.81</v>
      </c>
      <c r="L12" s="40">
        <f>UGOVORI!L13</f>
        <v>42900</v>
      </c>
      <c r="M12" s="40">
        <f>UGOVORI!M13</f>
        <v>42900</v>
      </c>
      <c r="N12" s="40">
        <f>UGOVORI!N13</f>
        <v>42900</v>
      </c>
    </row>
    <row r="13" spans="1:14" x14ac:dyDescent="0.3">
      <c r="A13" s="36">
        <f>UGOVORI!A14</f>
        <v>10</v>
      </c>
      <c r="B13" s="34" t="str">
        <f>UGOVORI!B14</f>
        <v>U.O. BURIN VL.ARIST DEKANIĆ</v>
      </c>
      <c r="C13" s="34" t="str">
        <f>UGOVORI!C14</f>
        <v>UGOVOR O PRUŽANJU USLUGE DEŽURSTVA SANITETSKIM VOZILOM</v>
      </c>
      <c r="D13" s="102" t="str">
        <f>UGOVORI!D14</f>
        <v>A201902</v>
      </c>
      <c r="E13" s="36" t="str">
        <f>UGOVORI!E14</f>
        <v>01.06.15.</v>
      </c>
      <c r="F13" s="36" t="str">
        <f>UGOVORI!F14</f>
        <v>15.09.15.</v>
      </c>
      <c r="G13" s="40">
        <f>UGOVORI!G14</f>
        <v>73007</v>
      </c>
      <c r="H13" s="37">
        <f>UGOVORI!H14</f>
        <v>0</v>
      </c>
      <c r="I13" s="37">
        <f>UGOVORI!I14</f>
        <v>0</v>
      </c>
      <c r="J13" s="37">
        <f>UGOVORI!J14</f>
        <v>0</v>
      </c>
      <c r="K13" s="41">
        <f>UGOVORI!K14</f>
        <v>73007</v>
      </c>
      <c r="L13" s="40">
        <f>UGOVORI!L14</f>
        <v>0</v>
      </c>
      <c r="M13" s="40">
        <f>UGOVORI!M14</f>
        <v>0</v>
      </c>
      <c r="N13" s="40">
        <f>UGOVORI!N14</f>
        <v>0</v>
      </c>
    </row>
    <row r="14" spans="1:14" x14ac:dyDescent="0.3">
      <c r="A14" s="36">
        <f>UGOVORI!A15</f>
        <v>11</v>
      </c>
      <c r="B14" s="34" t="str">
        <f>UGOVORI!B15</f>
        <v>CENTAR ZA BRDSKO-PLANINSKU POLJOPRIVREDU</v>
      </c>
      <c r="C14" s="34" t="str">
        <f>UGOVORI!C15</f>
        <v>SUFINANCIRANJE RADA CENTRA</v>
      </c>
      <c r="D14" s="35" t="str">
        <f>UGOVORI!D15</f>
        <v>A201601</v>
      </c>
      <c r="E14" s="103" t="str">
        <f>UGOVORI!E15</f>
        <v>01.01.12.</v>
      </c>
      <c r="F14" s="104" t="str">
        <f>UGOVORI!F15</f>
        <v>31.12.15.</v>
      </c>
      <c r="G14" s="40">
        <f>UGOVORI!G15</f>
        <v>0</v>
      </c>
      <c r="H14" s="37">
        <f>UGOVORI!H15</f>
        <v>0</v>
      </c>
      <c r="I14" s="37">
        <f>UGOVORI!I15</f>
        <v>0</v>
      </c>
      <c r="J14" s="37">
        <f>UGOVORI!J15</f>
        <v>20000</v>
      </c>
      <c r="K14" s="41">
        <f>UGOVORI!K15</f>
        <v>20000</v>
      </c>
      <c r="L14" s="40">
        <f>UGOVORI!L15</f>
        <v>20000</v>
      </c>
      <c r="M14" s="40">
        <f>UGOVORI!M15</f>
        <v>0</v>
      </c>
      <c r="N14" s="40">
        <f>UGOVORI!N15</f>
        <v>0</v>
      </c>
    </row>
    <row r="15" spans="1:14" x14ac:dyDescent="0.3">
      <c r="A15" s="36">
        <f>UGOVORI!A16</f>
        <v>12</v>
      </c>
      <c r="B15" s="34" t="str">
        <f>UGOVORI!B16</f>
        <v>CENTAROPREMA</v>
      </c>
      <c r="C15" s="34" t="str">
        <f>UGOVORI!C16</f>
        <v>UGOVOR O SUVLASNIŠTVU ZVONIMIROVA 112</v>
      </c>
      <c r="D15" s="35" t="str">
        <f>UGOVORI!D16</f>
        <v>A200002</v>
      </c>
      <c r="E15" s="227" t="str">
        <f>UGOVORI!E16</f>
        <v>NEODREĐENO</v>
      </c>
      <c r="F15" s="227"/>
      <c r="G15" s="40">
        <f>UGOVORI!G16</f>
        <v>7870.32</v>
      </c>
      <c r="H15" s="37">
        <f>UGOVORI!H16</f>
        <v>0</v>
      </c>
      <c r="I15" s="37">
        <f>UGOVORI!I16</f>
        <v>0</v>
      </c>
      <c r="J15" s="37">
        <f>UGOVORI!J16</f>
        <v>0</v>
      </c>
      <c r="K15" s="41">
        <f>UGOVORI!K16</f>
        <v>7870.32</v>
      </c>
      <c r="L15" s="40">
        <f>UGOVORI!L16</f>
        <v>0</v>
      </c>
      <c r="M15" s="40">
        <f>UGOVORI!M16</f>
        <v>0</v>
      </c>
      <c r="N15" s="40">
        <f>UGOVORI!N16</f>
        <v>0</v>
      </c>
    </row>
    <row r="16" spans="1:14" x14ac:dyDescent="0.3">
      <c r="A16" s="36">
        <f>UGOVORI!A17</f>
        <v>13</v>
      </c>
      <c r="B16" s="34" t="str">
        <f>UGOVORI!B17</f>
        <v>CPA D.O.O.</v>
      </c>
      <c r="C16" s="34" t="str">
        <f>UGOVORI!C17</f>
        <v>IZRADA UPU11</v>
      </c>
      <c r="D16" s="35" t="str">
        <f>UGOVORI!D17</f>
        <v>K201302</v>
      </c>
      <c r="E16" s="203" t="str">
        <f>UGOVORI!E17</f>
        <v>01.01.15.</v>
      </c>
      <c r="F16" s="203" t="str">
        <f>UGOVORI!F17</f>
        <v>31.12.15.</v>
      </c>
      <c r="G16" s="40">
        <f>UGOVORI!G17</f>
        <v>15000</v>
      </c>
      <c r="H16" s="37">
        <f>UGOVORI!H17</f>
        <v>0</v>
      </c>
      <c r="I16" s="37">
        <f>UGOVORI!I17</f>
        <v>0</v>
      </c>
      <c r="J16" s="37">
        <f>UGOVORI!J17</f>
        <v>0</v>
      </c>
      <c r="K16" s="41">
        <f>UGOVORI!K17</f>
        <v>15000</v>
      </c>
      <c r="L16" s="40">
        <f>UGOVORI!L17</f>
        <v>0</v>
      </c>
      <c r="M16" s="40">
        <f>UGOVORI!M17</f>
        <v>0</v>
      </c>
      <c r="N16" s="40">
        <f>UGOVORI!N17</f>
        <v>0</v>
      </c>
    </row>
    <row r="17" spans="1:14" x14ac:dyDescent="0.3">
      <c r="A17" s="36">
        <f>UGOVORI!A18</f>
        <v>14</v>
      </c>
      <c r="B17" s="34" t="str">
        <f>UGOVORI!B18</f>
        <v>CPA D.O.O.</v>
      </c>
      <c r="C17" s="34" t="str">
        <f>UGOVORI!C18</f>
        <v>IZRADA IZMJENA I DOPUNA PROSTORNOG PLANA UREĐENJA OPĆINE BAŠKA</v>
      </c>
      <c r="D17" s="35" t="str">
        <f>UGOVORI!D18</f>
        <v>K201314</v>
      </c>
      <c r="E17" s="203" t="str">
        <f>UGOVORI!E18</f>
        <v>2015.</v>
      </c>
      <c r="F17" s="203" t="str">
        <f>UGOVORI!F18</f>
        <v>2016.</v>
      </c>
      <c r="G17" s="40">
        <f>UGOVORI!G18</f>
        <v>143750</v>
      </c>
      <c r="H17" s="37">
        <f>UGOVORI!H18</f>
        <v>0</v>
      </c>
      <c r="I17" s="37">
        <f>UGOVORI!I18</f>
        <v>0</v>
      </c>
      <c r="J17" s="37">
        <f>UGOVORI!J18</f>
        <v>0</v>
      </c>
      <c r="K17" s="41">
        <f>UGOVORI!K18</f>
        <v>0</v>
      </c>
      <c r="L17" s="40">
        <f>UGOVORI!L18</f>
        <v>143750</v>
      </c>
      <c r="M17" s="40">
        <f>UGOVORI!M18</f>
        <v>0</v>
      </c>
      <c r="N17" s="40">
        <f>UGOVORI!N18</f>
        <v>0</v>
      </c>
    </row>
    <row r="18" spans="1:14" x14ac:dyDescent="0.3">
      <c r="A18" s="36">
        <f>UGOVORI!A19</f>
        <v>15</v>
      </c>
      <c r="B18" s="34" t="str">
        <f>UGOVORI!B19</f>
        <v>CPA D.O.O.</v>
      </c>
      <c r="C18" s="34" t="str">
        <f>UGOVORI!C19</f>
        <v>IZRADA IZMJENA I DOPUNA URBANISTIČKOG PLANA UPU-2 BAŠKA ZAROK</v>
      </c>
      <c r="D18" s="180">
        <f>UGOVORI!D19</f>
        <v>0</v>
      </c>
      <c r="E18" s="203" t="str">
        <f>UGOVORI!E19</f>
        <v>2015.</v>
      </c>
      <c r="F18" s="203" t="str">
        <f>UGOVORI!F19</f>
        <v>2015.</v>
      </c>
      <c r="G18" s="40">
        <f>UGOVORI!G19</f>
        <v>0</v>
      </c>
      <c r="H18" s="37">
        <f>UGOVORI!H19</f>
        <v>0</v>
      </c>
      <c r="I18" s="37">
        <f>UGOVORI!I19</f>
        <v>0</v>
      </c>
      <c r="J18" s="37">
        <f>UGOVORI!J19</f>
        <v>0</v>
      </c>
      <c r="K18" s="41">
        <f>UGOVORI!K19</f>
        <v>0</v>
      </c>
      <c r="L18" s="40">
        <f>UGOVORI!L19</f>
        <v>0</v>
      </c>
      <c r="M18" s="40">
        <f>UGOVORI!M19</f>
        <v>0</v>
      </c>
      <c r="N18" s="40">
        <f>UGOVORI!N19</f>
        <v>0</v>
      </c>
    </row>
    <row r="19" spans="1:14" x14ac:dyDescent="0.3">
      <c r="A19" s="36">
        <f>UGOVORI!A20</f>
        <v>16</v>
      </c>
      <c r="B19" s="34" t="str">
        <f>UGOVORI!B20</f>
        <v>DALEKOVOD PROJEKT D.O.O.</v>
      </c>
      <c r="C19" s="34" t="str">
        <f>UGOVORI!C20</f>
        <v>IZRADA PROJEKTNE DOKUMENTACIJE ZA GRADNJU SUNČANE EL.BARBIČIN</v>
      </c>
      <c r="D19" s="35" t="str">
        <f>UGOVORI!D20</f>
        <v>K201309</v>
      </c>
      <c r="E19" s="203" t="str">
        <f>UGOVORI!E20</f>
        <v>2015.</v>
      </c>
      <c r="F19" s="203" t="str">
        <f>UGOVORI!F20</f>
        <v>2016.</v>
      </c>
      <c r="G19" s="40">
        <f>UGOVORI!G20</f>
        <v>998750</v>
      </c>
      <c r="H19" s="37">
        <f>UGOVORI!H20</f>
        <v>0</v>
      </c>
      <c r="I19" s="37">
        <f>UGOVORI!I20</f>
        <v>0</v>
      </c>
      <c r="J19" s="37">
        <f>UGOVORI!J20</f>
        <v>0</v>
      </c>
      <c r="K19" s="41">
        <f>UGOVORI!K20</f>
        <v>187500</v>
      </c>
      <c r="L19" s="40">
        <f>UGOVORI!L20</f>
        <v>811250</v>
      </c>
      <c r="M19" s="40">
        <f>UGOVORI!M20</f>
        <v>0</v>
      </c>
      <c r="N19" s="40">
        <f>UGOVORI!N20</f>
        <v>0</v>
      </c>
    </row>
    <row r="20" spans="1:14" x14ac:dyDescent="0.3">
      <c r="A20" s="36">
        <f>UGOVORI!A21</f>
        <v>17</v>
      </c>
      <c r="B20" s="34" t="str">
        <f>UGOVORI!B21</f>
        <v>DEZINSEKCIJA D.O.O.</v>
      </c>
      <c r="C20" s="34" t="str">
        <f>UGOVORI!C21</f>
        <v>UG.O OBAVLJANJU KOM.DJEL.DERATIZACIJE,DEZINSEKCIJE I DEZ.</v>
      </c>
      <c r="D20" s="35" t="str">
        <f>UGOVORI!D21</f>
        <v>A200107</v>
      </c>
      <c r="E20" s="103" t="str">
        <f>UGOVORI!E21</f>
        <v>01.01.12.</v>
      </c>
      <c r="F20" s="104" t="str">
        <f>UGOVORI!F21</f>
        <v>31.12.15.</v>
      </c>
      <c r="G20" s="40">
        <f>UGOVORI!G21</f>
        <v>87375</v>
      </c>
      <c r="H20" s="37">
        <f>UGOVORI!H21</f>
        <v>0</v>
      </c>
      <c r="I20" s="37">
        <f>UGOVORI!I21</f>
        <v>0</v>
      </c>
      <c r="J20" s="37">
        <f>UGOVORI!J21</f>
        <v>0</v>
      </c>
      <c r="K20" s="41">
        <f>UGOVORI!K21</f>
        <v>87375</v>
      </c>
      <c r="L20" s="40">
        <f>UGOVORI!L21</f>
        <v>0</v>
      </c>
      <c r="M20" s="40">
        <f>UGOVORI!M21</f>
        <v>0</v>
      </c>
      <c r="N20" s="40">
        <f>UGOVORI!N21</f>
        <v>0</v>
      </c>
    </row>
    <row r="21" spans="1:14" x14ac:dyDescent="0.3">
      <c r="A21" s="36">
        <f>UGOVORI!A22</f>
        <v>18</v>
      </c>
      <c r="B21" s="29" t="str">
        <f>UGOVORI!B22</f>
        <v>DOM MLADIH</v>
      </c>
      <c r="C21" s="29" t="str">
        <f>UGOVORI!C22</f>
        <v>TEUTA FILIPOVIĆ - VODITELJICA U ZAVIČAJNOM MUZEJU</v>
      </c>
      <c r="D21" s="202" t="str">
        <f>UGOVORI!D22</f>
        <v>A201901</v>
      </c>
      <c r="E21" s="205" t="str">
        <f>UGOVORI!E22</f>
        <v>18.06.15.</v>
      </c>
      <c r="F21" s="36" t="str">
        <f>UGOVORI!F22</f>
        <v>30.06.15.</v>
      </c>
      <c r="G21" s="40">
        <f>UGOVORI!G22</f>
        <v>1150.1500000000001</v>
      </c>
      <c r="H21" s="218">
        <f>UGOVORI!H22</f>
        <v>0</v>
      </c>
      <c r="I21" s="218">
        <f>UGOVORI!I22</f>
        <v>0</v>
      </c>
      <c r="J21" s="218">
        <f>UGOVORI!J22</f>
        <v>0</v>
      </c>
      <c r="K21" s="41">
        <f>UGOVORI!K22</f>
        <v>1150.1500000000001</v>
      </c>
      <c r="L21" s="219">
        <f>UGOVORI!L22</f>
        <v>0</v>
      </c>
      <c r="M21" s="219">
        <f>UGOVORI!M22</f>
        <v>0</v>
      </c>
      <c r="N21" s="219">
        <f>UGOVORI!N22</f>
        <v>0</v>
      </c>
    </row>
    <row r="22" spans="1:14" x14ac:dyDescent="0.3">
      <c r="A22" s="36">
        <f>UGOVORI!A23</f>
        <v>19</v>
      </c>
      <c r="B22" s="29" t="str">
        <f>UGOVORI!B23</f>
        <v>DOM MLADIH</v>
      </c>
      <c r="C22" s="29" t="str">
        <f>UGOVORI!C23</f>
        <v>TEUTA FILIPOVIĆ - VODITELJICA U ZAVIČAJNOM MUZEJU</v>
      </c>
      <c r="D22" s="202" t="str">
        <f>UGOVORI!D23</f>
        <v>A201901</v>
      </c>
      <c r="E22" s="205" t="str">
        <f>UGOVORI!E23</f>
        <v>01.07.15.</v>
      </c>
      <c r="F22" s="36" t="str">
        <f>UGOVORI!F23</f>
        <v>31.07.15.</v>
      </c>
      <c r="G22" s="40">
        <f>UGOVORI!G23</f>
        <v>2742.66</v>
      </c>
      <c r="H22" s="218">
        <f>UGOVORI!H23</f>
        <v>0</v>
      </c>
      <c r="I22" s="218">
        <f>UGOVORI!I23</f>
        <v>0</v>
      </c>
      <c r="J22" s="218">
        <f>UGOVORI!J23</f>
        <v>0</v>
      </c>
      <c r="K22" s="41">
        <f>UGOVORI!K23</f>
        <v>2742.66</v>
      </c>
      <c r="L22" s="219">
        <f>UGOVORI!L23</f>
        <v>0</v>
      </c>
      <c r="M22" s="219">
        <f>UGOVORI!M23</f>
        <v>0</v>
      </c>
      <c r="N22" s="219">
        <f>UGOVORI!N23</f>
        <v>0</v>
      </c>
    </row>
    <row r="23" spans="1:14" x14ac:dyDescent="0.3">
      <c r="A23" s="36">
        <f>UGOVORI!A24</f>
        <v>20</v>
      </c>
      <c r="B23" s="29" t="str">
        <f>UGOVORI!B24</f>
        <v>DOM MLADIH</v>
      </c>
      <c r="C23" s="29" t="str">
        <f>UGOVORI!C24</f>
        <v>TEUTA FILIPOVIĆ - VODITELJICA U ZAVIČAJNOM MUZEJU</v>
      </c>
      <c r="D23" s="202" t="str">
        <f>UGOVORI!D24</f>
        <v>A201901</v>
      </c>
      <c r="E23" s="205" t="str">
        <f>UGOVORI!E24</f>
        <v>01.08.15.</v>
      </c>
      <c r="F23" s="36" t="str">
        <f>UGOVORI!F24</f>
        <v>31.08.15.</v>
      </c>
      <c r="G23" s="40">
        <f>UGOVORI!G24</f>
        <v>2742.66</v>
      </c>
      <c r="H23" s="218">
        <f>UGOVORI!H24</f>
        <v>0</v>
      </c>
      <c r="I23" s="218">
        <f>UGOVORI!I24</f>
        <v>0</v>
      </c>
      <c r="J23" s="218">
        <f>UGOVORI!J24</f>
        <v>0</v>
      </c>
      <c r="K23" s="41">
        <f>UGOVORI!K24</f>
        <v>2742.66</v>
      </c>
      <c r="L23" s="219">
        <f>UGOVORI!L24</f>
        <v>0</v>
      </c>
      <c r="M23" s="219">
        <f>UGOVORI!M24</f>
        <v>0</v>
      </c>
      <c r="N23" s="219">
        <f>UGOVORI!N24</f>
        <v>0</v>
      </c>
    </row>
    <row r="24" spans="1:14" x14ac:dyDescent="0.3">
      <c r="A24" s="36">
        <f>UGOVORI!A25</f>
        <v>21</v>
      </c>
      <c r="B24" s="29" t="str">
        <f>UGOVORI!B25</f>
        <v>DOM MLADIH</v>
      </c>
      <c r="C24" s="29" t="str">
        <f>UGOVORI!C25</f>
        <v>MARKO ORLIĆ - PROMETNA JEDINICA MLADEŽI</v>
      </c>
      <c r="D24" s="202" t="str">
        <f>UGOVORI!D25</f>
        <v>A201902</v>
      </c>
      <c r="E24" s="205" t="str">
        <f>UGOVORI!E25</f>
        <v>19.06.15.</v>
      </c>
      <c r="F24" s="36" t="str">
        <f>UGOVORI!F25</f>
        <v>30.06.15.</v>
      </c>
      <c r="G24" s="40">
        <f>UGOVORI!G25</f>
        <v>1521.74</v>
      </c>
      <c r="H24" s="218">
        <f>UGOVORI!H25</f>
        <v>0</v>
      </c>
      <c r="I24" s="218">
        <f>UGOVORI!I25</f>
        <v>0</v>
      </c>
      <c r="J24" s="218">
        <f>UGOVORI!J25</f>
        <v>0</v>
      </c>
      <c r="K24" s="41">
        <f>UGOVORI!K25</f>
        <v>1521.74</v>
      </c>
      <c r="L24" s="219">
        <f>UGOVORI!L25</f>
        <v>0</v>
      </c>
      <c r="M24" s="219">
        <f>UGOVORI!M25</f>
        <v>0</v>
      </c>
      <c r="N24" s="219">
        <f>UGOVORI!N25</f>
        <v>0</v>
      </c>
    </row>
    <row r="25" spans="1:14" x14ac:dyDescent="0.3">
      <c r="A25" s="36">
        <f>UGOVORI!A26</f>
        <v>22</v>
      </c>
      <c r="B25" s="29" t="str">
        <f>UGOVORI!B26</f>
        <v>DOM MLADIH</v>
      </c>
      <c r="C25" s="29" t="str">
        <f>UGOVORI!C26</f>
        <v>MARKO ORLIĆ - PROMETNA JEDINICA MLADEŽI</v>
      </c>
      <c r="D25" s="202" t="str">
        <f>UGOVORI!D26</f>
        <v>A201902</v>
      </c>
      <c r="E25" s="205" t="str">
        <f>UGOVORI!E26</f>
        <v>01.07.15.</v>
      </c>
      <c r="F25" s="36" t="str">
        <f>UGOVORI!F26</f>
        <v>31.07.15.</v>
      </c>
      <c r="G25" s="40">
        <f>UGOVORI!G26</f>
        <v>3291.2</v>
      </c>
      <c r="H25" s="218">
        <f>UGOVORI!H26</f>
        <v>0</v>
      </c>
      <c r="I25" s="218">
        <f>UGOVORI!I26</f>
        <v>0</v>
      </c>
      <c r="J25" s="218">
        <f>UGOVORI!J26</f>
        <v>0</v>
      </c>
      <c r="K25" s="41">
        <f>UGOVORI!K26</f>
        <v>3291.2</v>
      </c>
      <c r="L25" s="219">
        <f>UGOVORI!L26</f>
        <v>0</v>
      </c>
      <c r="M25" s="219">
        <f>UGOVORI!M26</f>
        <v>0</v>
      </c>
      <c r="N25" s="219">
        <f>UGOVORI!N26</f>
        <v>0</v>
      </c>
    </row>
    <row r="26" spans="1:14" x14ac:dyDescent="0.3">
      <c r="A26" s="36">
        <f>UGOVORI!A27</f>
        <v>23</v>
      </c>
      <c r="B26" s="29" t="str">
        <f>UGOVORI!B27</f>
        <v>DOM MLADIH</v>
      </c>
      <c r="C26" s="29" t="str">
        <f>UGOVORI!C27</f>
        <v>MARKO ORLIĆ - PROMETNA JEDINICA MLADEŽI</v>
      </c>
      <c r="D26" s="202" t="str">
        <f>UGOVORI!D27</f>
        <v>A201902</v>
      </c>
      <c r="E26" s="205" t="str">
        <f>UGOVORI!E27</f>
        <v>01.08.15.</v>
      </c>
      <c r="F26" s="36" t="str">
        <f>UGOVORI!F27</f>
        <v>31.08.15.</v>
      </c>
      <c r="G26" s="40">
        <f>UGOVORI!G27</f>
        <v>2335.6799999999998</v>
      </c>
      <c r="H26" s="218">
        <f>UGOVORI!H27</f>
        <v>0</v>
      </c>
      <c r="I26" s="218">
        <f>UGOVORI!I27</f>
        <v>0</v>
      </c>
      <c r="J26" s="218">
        <f>UGOVORI!J27</f>
        <v>0</v>
      </c>
      <c r="K26" s="41">
        <f>UGOVORI!K27</f>
        <v>2335.6799999999998</v>
      </c>
      <c r="L26" s="219">
        <f>UGOVORI!L27</f>
        <v>0</v>
      </c>
      <c r="M26" s="219">
        <f>UGOVORI!M27</f>
        <v>0</v>
      </c>
      <c r="N26" s="219">
        <f>UGOVORI!N27</f>
        <v>0</v>
      </c>
    </row>
    <row r="27" spans="1:14" x14ac:dyDescent="0.3">
      <c r="A27" s="36">
        <f>UGOVORI!A28</f>
        <v>24</v>
      </c>
      <c r="B27" s="29" t="str">
        <f>UGOVORI!B28</f>
        <v>DOM MLADIH</v>
      </c>
      <c r="C27" s="29" t="str">
        <f>UGOVORI!C28</f>
        <v>LEON PAOLOVIĆ -  PROMETNA JEDINICA MLADEŽI</v>
      </c>
      <c r="D27" s="202" t="str">
        <f>UGOVORI!D28</f>
        <v>A201902</v>
      </c>
      <c r="E27" s="205" t="str">
        <f>UGOVORI!E28</f>
        <v>17.06.15.</v>
      </c>
      <c r="F27" s="36" t="str">
        <f>UGOVORI!F28</f>
        <v>30.06.15.</v>
      </c>
      <c r="G27" s="40">
        <f>UGOVORI!G28</f>
        <v>1734.08</v>
      </c>
      <c r="H27" s="218">
        <f>UGOVORI!H28</f>
        <v>0</v>
      </c>
      <c r="I27" s="218">
        <f>UGOVORI!I28</f>
        <v>0</v>
      </c>
      <c r="J27" s="218">
        <f>UGOVORI!J28</f>
        <v>0</v>
      </c>
      <c r="K27" s="41">
        <f>UGOVORI!K28</f>
        <v>1734.08</v>
      </c>
      <c r="L27" s="219">
        <f>UGOVORI!L28</f>
        <v>0</v>
      </c>
      <c r="M27" s="219">
        <f>UGOVORI!M28</f>
        <v>0</v>
      </c>
      <c r="N27" s="219">
        <f>UGOVORI!N28</f>
        <v>0</v>
      </c>
    </row>
    <row r="28" spans="1:14" x14ac:dyDescent="0.3">
      <c r="A28" s="36">
        <f>UGOVORI!A29</f>
        <v>25</v>
      </c>
      <c r="B28" s="29" t="str">
        <f>UGOVORI!B29</f>
        <v>DOM MLADIH</v>
      </c>
      <c r="C28" s="29" t="str">
        <f>UGOVORI!C29</f>
        <v>LEON PAOLOVIĆ -  PROMETNA JEDINICA MLADEŽI</v>
      </c>
      <c r="D28" s="202" t="str">
        <f>UGOVORI!D29</f>
        <v>A201902</v>
      </c>
      <c r="E28" s="205" t="str">
        <f>UGOVORI!E29</f>
        <v>01.07.15.</v>
      </c>
      <c r="F28" s="36" t="str">
        <f>UGOVORI!F29</f>
        <v>31.07.15.</v>
      </c>
      <c r="G28" s="40">
        <f>UGOVORI!G29</f>
        <v>3185.03</v>
      </c>
      <c r="H28" s="218">
        <f>UGOVORI!H29</f>
        <v>0</v>
      </c>
      <c r="I28" s="218">
        <f>UGOVORI!I29</f>
        <v>0</v>
      </c>
      <c r="J28" s="218">
        <f>UGOVORI!J29</f>
        <v>0</v>
      </c>
      <c r="K28" s="41">
        <f>UGOVORI!K29</f>
        <v>3185.03</v>
      </c>
      <c r="L28" s="219">
        <f>UGOVORI!L29</f>
        <v>0</v>
      </c>
      <c r="M28" s="219">
        <f>UGOVORI!M29</f>
        <v>0</v>
      </c>
      <c r="N28" s="219">
        <f>UGOVORI!N29</f>
        <v>0</v>
      </c>
    </row>
    <row r="29" spans="1:14" x14ac:dyDescent="0.3">
      <c r="A29" s="36">
        <f>UGOVORI!A30</f>
        <v>26</v>
      </c>
      <c r="B29" s="29" t="str">
        <f>UGOVORI!B30</f>
        <v>DOM MLADIH</v>
      </c>
      <c r="C29" s="29" t="str">
        <f>UGOVORI!C30</f>
        <v>LEON PAOLOVIĆ -  PROMETNA JEDINICA MLADEŽI</v>
      </c>
      <c r="D29" s="202" t="str">
        <f>UGOVORI!D30</f>
        <v>A201902</v>
      </c>
      <c r="E29" s="205" t="str">
        <f>UGOVORI!E30</f>
        <v>01.08.15.</v>
      </c>
      <c r="F29" s="36" t="str">
        <f>UGOVORI!F30</f>
        <v>31.08.15.</v>
      </c>
      <c r="G29" s="40">
        <f>UGOVORI!G30</f>
        <v>3185.03</v>
      </c>
      <c r="H29" s="218">
        <f>UGOVORI!H30</f>
        <v>0</v>
      </c>
      <c r="I29" s="218">
        <f>UGOVORI!I30</f>
        <v>0</v>
      </c>
      <c r="J29" s="218">
        <f>UGOVORI!J30</f>
        <v>0</v>
      </c>
      <c r="K29" s="41">
        <f>UGOVORI!K30</f>
        <v>3185.03</v>
      </c>
      <c r="L29" s="219">
        <f>UGOVORI!L30</f>
        <v>0</v>
      </c>
      <c r="M29" s="219">
        <f>UGOVORI!M30</f>
        <v>0</v>
      </c>
      <c r="N29" s="219">
        <f>UGOVORI!N30</f>
        <v>0</v>
      </c>
    </row>
    <row r="30" spans="1:14" x14ac:dyDescent="0.3">
      <c r="A30" s="36">
        <f>UGOVORI!A31</f>
        <v>27</v>
      </c>
      <c r="B30" s="29" t="str">
        <f>UGOVORI!B31</f>
        <v>DOM MLADIH</v>
      </c>
      <c r="C30" s="29" t="str">
        <f>UGOVORI!C31</f>
        <v>IVAN FRANKO - PROMETNA JEDINICA MLADEŽI</v>
      </c>
      <c r="D30" s="202" t="str">
        <f>UGOVORI!D31</f>
        <v>A201902</v>
      </c>
      <c r="E30" s="205" t="str">
        <f>UGOVORI!E31</f>
        <v>18.06.15.</v>
      </c>
      <c r="F30" s="36" t="str">
        <f>UGOVORI!F31</f>
        <v>30.06.15.</v>
      </c>
      <c r="G30" s="40">
        <f>UGOVORI!G31</f>
        <v>1627.9</v>
      </c>
      <c r="H30" s="218">
        <f>UGOVORI!H31</f>
        <v>0</v>
      </c>
      <c r="I30" s="218">
        <f>UGOVORI!I31</f>
        <v>0</v>
      </c>
      <c r="J30" s="218">
        <f>UGOVORI!J31</f>
        <v>0</v>
      </c>
      <c r="K30" s="41">
        <f>UGOVORI!K31</f>
        <v>1627.9</v>
      </c>
      <c r="L30" s="219">
        <f>UGOVORI!L31</f>
        <v>0</v>
      </c>
      <c r="M30" s="219">
        <f>UGOVORI!M31</f>
        <v>0</v>
      </c>
      <c r="N30" s="219">
        <f>UGOVORI!N31</f>
        <v>0</v>
      </c>
    </row>
    <row r="31" spans="1:14" x14ac:dyDescent="0.3">
      <c r="A31" s="36">
        <f>UGOVORI!A32</f>
        <v>28</v>
      </c>
      <c r="B31" s="29" t="str">
        <f>UGOVORI!B32</f>
        <v>DOM MLADIH</v>
      </c>
      <c r="C31" s="29" t="str">
        <f>UGOVORI!C32</f>
        <v>IVAN FRANKO - PROMETNA JEDINICA MLADEŽI</v>
      </c>
      <c r="D31" s="202" t="str">
        <f>UGOVORI!D32</f>
        <v>A201902</v>
      </c>
      <c r="E31" s="47" t="str">
        <f>UGOVORI!E32</f>
        <v>08.07.15.</v>
      </c>
      <c r="F31" s="36" t="str">
        <f>UGOVORI!F32</f>
        <v>31.07.15.</v>
      </c>
      <c r="G31" s="40">
        <f>UGOVORI!G32</f>
        <v>2548.02</v>
      </c>
      <c r="H31" s="218">
        <f>UGOVORI!H32</f>
        <v>0</v>
      </c>
      <c r="I31" s="218">
        <f>UGOVORI!I32</f>
        <v>0</v>
      </c>
      <c r="J31" s="218">
        <f>UGOVORI!J32</f>
        <v>0</v>
      </c>
      <c r="K31" s="41">
        <f>UGOVORI!K32</f>
        <v>2548.02</v>
      </c>
      <c r="L31" s="219">
        <f>UGOVORI!L32</f>
        <v>0</v>
      </c>
      <c r="M31" s="219">
        <f>UGOVORI!M32</f>
        <v>0</v>
      </c>
      <c r="N31" s="219">
        <f>UGOVORI!N32</f>
        <v>0</v>
      </c>
    </row>
    <row r="32" spans="1:14" x14ac:dyDescent="0.3">
      <c r="A32" s="36">
        <f>UGOVORI!A33</f>
        <v>29</v>
      </c>
      <c r="B32" s="29" t="str">
        <f>UGOVORI!B33</f>
        <v>DOM MLADIH</v>
      </c>
      <c r="C32" s="29" t="str">
        <f>UGOVORI!C33</f>
        <v>IVAN FRANKO - PROMETNA JEDINICA MLADEŽI</v>
      </c>
      <c r="D32" s="202" t="str">
        <f>UGOVORI!D33</f>
        <v>A201902</v>
      </c>
      <c r="E32" s="47" t="str">
        <f>UGOVORI!E33</f>
        <v>01.08.15.</v>
      </c>
      <c r="F32" s="36" t="str">
        <f>UGOVORI!F33</f>
        <v>31.08.15.</v>
      </c>
      <c r="G32" s="40">
        <f>UGOVORI!G33</f>
        <v>3078.86</v>
      </c>
      <c r="H32" s="218">
        <f>UGOVORI!H33</f>
        <v>0</v>
      </c>
      <c r="I32" s="218">
        <f>UGOVORI!I33</f>
        <v>0</v>
      </c>
      <c r="J32" s="218">
        <f>UGOVORI!J33</f>
        <v>0</v>
      </c>
      <c r="K32" s="41">
        <f>UGOVORI!K33</f>
        <v>3078.86</v>
      </c>
      <c r="L32" s="219">
        <f>UGOVORI!L33</f>
        <v>0</v>
      </c>
      <c r="M32" s="219">
        <f>UGOVORI!M33</f>
        <v>0</v>
      </c>
      <c r="N32" s="219">
        <f>UGOVORI!N33</f>
        <v>0</v>
      </c>
    </row>
    <row r="33" spans="1:14" x14ac:dyDescent="0.3">
      <c r="A33" s="36">
        <f>UGOVORI!A34</f>
        <v>30</v>
      </c>
      <c r="B33" s="34" t="str">
        <f>UGOVORI!B34</f>
        <v>DOM ZDRAVLJA PGŽ</v>
      </c>
      <c r="C33" s="34" t="str">
        <f>UGOVORI!C34</f>
        <v>SUFINANCIRNJE TEČAJA ZA TRUDNICE</v>
      </c>
      <c r="D33" s="35" t="str">
        <f>UGOVORI!D34</f>
        <v>A200701</v>
      </c>
      <c r="E33" s="36" t="str">
        <f>UGOVORI!E34</f>
        <v>01.01.15.</v>
      </c>
      <c r="F33" s="36" t="str">
        <f>UGOVORI!F34</f>
        <v>31.12.15.</v>
      </c>
      <c r="G33" s="40">
        <f>UGOVORI!G34</f>
        <v>0</v>
      </c>
      <c r="H33" s="37">
        <f>UGOVORI!H34</f>
        <v>0</v>
      </c>
      <c r="I33" s="37">
        <f>UGOVORI!I34</f>
        <v>0</v>
      </c>
      <c r="J33" s="37">
        <f>UGOVORI!J34</f>
        <v>1566</v>
      </c>
      <c r="K33" s="41">
        <f>UGOVORI!K34</f>
        <v>1566</v>
      </c>
      <c r="L33" s="40">
        <f>UGOVORI!L34</f>
        <v>0</v>
      </c>
      <c r="M33" s="40">
        <f>UGOVORI!M34</f>
        <v>0</v>
      </c>
      <c r="N33" s="40">
        <f>UGOVORI!N34</f>
        <v>0</v>
      </c>
    </row>
    <row r="34" spans="1:14" x14ac:dyDescent="0.3">
      <c r="A34" s="36">
        <f>UGOVORI!A35</f>
        <v>31</v>
      </c>
      <c r="B34" s="34" t="str">
        <f>UGOVORI!B35</f>
        <v>DOM ZDRAVLJA PGŽ</v>
      </c>
      <c r="C34" s="34" t="str">
        <f>UGOVORI!C35</f>
        <v>UG.O RADU I SUFINANCIRANJU TURISTIČKE AMBULANTE U 2015.</v>
      </c>
      <c r="D34" s="35" t="str">
        <f>UGOVORI!D35</f>
        <v>A201902</v>
      </c>
      <c r="E34" s="36" t="str">
        <f>UGOVORI!E35</f>
        <v>01.06.15.</v>
      </c>
      <c r="F34" s="36" t="str">
        <f>UGOVORI!F35</f>
        <v>15.09.15.</v>
      </c>
      <c r="G34" s="40">
        <f>UGOVORI!G35</f>
        <v>174000</v>
      </c>
      <c r="H34" s="37">
        <f>UGOVORI!H35</f>
        <v>0</v>
      </c>
      <c r="I34" s="37">
        <f>UGOVORI!I35</f>
        <v>0</v>
      </c>
      <c r="J34" s="37">
        <f>UGOVORI!J35</f>
        <v>0</v>
      </c>
      <c r="K34" s="41">
        <f>UGOVORI!K35</f>
        <v>174000</v>
      </c>
      <c r="L34" s="40">
        <f>UGOVORI!L35</f>
        <v>0</v>
      </c>
      <c r="M34" s="40">
        <f>UGOVORI!M35</f>
        <v>0</v>
      </c>
      <c r="N34" s="40">
        <f>UGOVORI!N35</f>
        <v>0</v>
      </c>
    </row>
    <row r="35" spans="1:14" x14ac:dyDescent="0.3">
      <c r="A35" s="36">
        <f>UGOVORI!A36</f>
        <v>32</v>
      </c>
      <c r="B35" s="34" t="str">
        <f>UGOVORI!B36</f>
        <v>DOMENI D.O.O.</v>
      </c>
      <c r="C35" s="34" t="str">
        <f>UGOVORI!C36</f>
        <v>REKONSTRUKCIJA JAVNE RASVJETE U UL.EMILA GEISTLICHA</v>
      </c>
      <c r="D35" s="35" t="str">
        <f>UGOVORI!D36</f>
        <v>K201303</v>
      </c>
      <c r="E35" s="36" t="str">
        <f>UGOVORI!E36</f>
        <v>2015.</v>
      </c>
      <c r="F35" s="36" t="str">
        <f>UGOVORI!F36</f>
        <v>2016.</v>
      </c>
      <c r="G35" s="40">
        <f>UGOVORI!G36</f>
        <v>0</v>
      </c>
      <c r="H35" s="37">
        <f>UGOVORI!H36</f>
        <v>539300.38</v>
      </c>
      <c r="I35" s="37">
        <f>UGOVORI!I36</f>
        <v>0</v>
      </c>
      <c r="J35" s="37">
        <f>UGOVORI!J36</f>
        <v>0</v>
      </c>
      <c r="K35" s="41">
        <f>UGOVORI!K36</f>
        <v>431440.3</v>
      </c>
      <c r="L35" s="40">
        <f>UGOVORI!L36</f>
        <v>107860.08</v>
      </c>
      <c r="M35" s="40">
        <f>UGOVORI!M36</f>
        <v>0</v>
      </c>
      <c r="N35" s="40">
        <f>UGOVORI!N36</f>
        <v>0</v>
      </c>
    </row>
    <row r="36" spans="1:14" x14ac:dyDescent="0.3">
      <c r="A36" s="36">
        <f>UGOVORI!A37</f>
        <v>33</v>
      </c>
      <c r="B36" s="34" t="str">
        <f>UGOVORI!B37</f>
        <v>DRINKOMATIC</v>
      </c>
      <c r="C36" s="34" t="str">
        <f>UGOVORI!C37</f>
        <v>POSTAVLJANJE AUTOMATA ZA KAVU</v>
      </c>
      <c r="D36" s="35" t="str">
        <f>UGOVORI!D37</f>
        <v>A100102</v>
      </c>
      <c r="E36" s="227" t="str">
        <f>UGOVORI!E37</f>
        <v>NEODREĐENO</v>
      </c>
      <c r="F36" s="227"/>
      <c r="G36" s="40">
        <f>UGOVORI!G37</f>
        <v>0</v>
      </c>
      <c r="H36" s="37">
        <f>UGOVORI!H37</f>
        <v>0</v>
      </c>
      <c r="I36" s="37">
        <f>UGOVORI!I37</f>
        <v>13440</v>
      </c>
      <c r="J36" s="37">
        <f>UGOVORI!J37</f>
        <v>0</v>
      </c>
      <c r="K36" s="41">
        <f>UGOVORI!K37</f>
        <v>13440</v>
      </c>
      <c r="L36" s="40">
        <f>UGOVORI!L37</f>
        <v>0</v>
      </c>
      <c r="M36" s="40">
        <f>UGOVORI!M37</f>
        <v>0</v>
      </c>
      <c r="N36" s="40">
        <f>UGOVORI!N37</f>
        <v>0</v>
      </c>
    </row>
    <row r="37" spans="1:14" x14ac:dyDescent="0.3">
      <c r="A37" s="36">
        <f>UGOVORI!A38</f>
        <v>34</v>
      </c>
      <c r="B37" s="34" t="str">
        <f>UGOVORI!B38</f>
        <v>DRŽAVNA GEODETSKA UPRAVA</v>
      </c>
      <c r="C37" s="34" t="str">
        <f>UGOVORI!C38</f>
        <v>IZDAVANJE PODATAKA IZVADAKA IZ KATASTRA N.</v>
      </c>
      <c r="D37" s="35" t="str">
        <f>UGOVORI!D38</f>
        <v>A200002</v>
      </c>
      <c r="E37" s="36" t="str">
        <f>UGOVORI!E38</f>
        <v>01.01.15.</v>
      </c>
      <c r="F37" s="36" t="str">
        <f>UGOVORI!F38</f>
        <v>31.12.15.</v>
      </c>
      <c r="G37" s="37">
        <f>UGOVORI!G38</f>
        <v>1940</v>
      </c>
      <c r="H37" s="37">
        <f>UGOVORI!H38</f>
        <v>0</v>
      </c>
      <c r="I37" s="37">
        <f>UGOVORI!I38</f>
        <v>0</v>
      </c>
      <c r="J37" s="37">
        <f>UGOVORI!J38</f>
        <v>0</v>
      </c>
      <c r="K37" s="39">
        <f>UGOVORI!K38</f>
        <v>1940</v>
      </c>
      <c r="L37" s="220">
        <f>UGOVORI!L38</f>
        <v>0</v>
      </c>
      <c r="M37" s="220">
        <f>UGOVORI!M38</f>
        <v>0</v>
      </c>
      <c r="N37" s="220">
        <f>UGOVORI!N38</f>
        <v>0</v>
      </c>
    </row>
    <row r="38" spans="1:14" x14ac:dyDescent="0.3">
      <c r="A38" s="36">
        <f>UGOVORI!A39</f>
        <v>35</v>
      </c>
      <c r="B38" s="29" t="str">
        <f>UGOVORI!B39</f>
        <v>DRŽAVNI ARHIV U RIJECI</v>
      </c>
      <c r="C38" s="29" t="str">
        <f>UGOVORI!C39</f>
        <v>UG.O KORIŠTENJU APLIKACIJE ARHINET</v>
      </c>
      <c r="D38" s="202" t="str">
        <f>UGOVORI!D39</f>
        <v>A200002</v>
      </c>
      <c r="E38" s="33" t="str">
        <f>UGOVORI!E39</f>
        <v>01.01.15.</v>
      </c>
      <c r="F38" s="33" t="str">
        <f>UGOVORI!F39</f>
        <v>31.12.15.</v>
      </c>
      <c r="G38" s="37">
        <f>UGOVORI!G39</f>
        <v>1200</v>
      </c>
      <c r="H38" s="37">
        <f>UGOVORI!H39</f>
        <v>0</v>
      </c>
      <c r="I38" s="37">
        <f>UGOVORI!I39</f>
        <v>0</v>
      </c>
      <c r="J38" s="37">
        <f>UGOVORI!J39</f>
        <v>0</v>
      </c>
      <c r="K38" s="39">
        <f>UGOVORI!K39</f>
        <v>1200</v>
      </c>
      <c r="L38" s="221">
        <f>UGOVORI!L39</f>
        <v>0</v>
      </c>
      <c r="M38" s="221">
        <f>UGOVORI!M39</f>
        <v>0</v>
      </c>
      <c r="N38" s="221">
        <f>UGOVORI!N39</f>
        <v>0</v>
      </c>
    </row>
    <row r="39" spans="1:14" x14ac:dyDescent="0.3">
      <c r="A39" s="36">
        <f>UGOVORI!A40</f>
        <v>36</v>
      </c>
      <c r="B39" s="29" t="str">
        <f>UGOVORI!B40</f>
        <v>DV KATARINA FRANKOPAN</v>
      </c>
      <c r="C39" s="29" t="str">
        <f>UGOVORI!C40</f>
        <v>O FINANCIRANJU PREDŠKOLSKE USTANOVE DV</v>
      </c>
      <c r="D39" s="202" t="str">
        <f>UGOVORI!D40</f>
        <v>A200101</v>
      </c>
      <c r="E39" s="226" t="str">
        <f>UGOVORI!E40</f>
        <v>NEODREĐENO</v>
      </c>
      <c r="F39" s="226"/>
      <c r="G39" s="221">
        <f>UGOVORI!G40</f>
        <v>0</v>
      </c>
      <c r="H39" s="221">
        <f>UGOVORI!H40</f>
        <v>0</v>
      </c>
      <c r="I39" s="221">
        <f>UGOVORI!I40</f>
        <v>0</v>
      </c>
      <c r="J39" s="37">
        <f>UGOVORI!J40</f>
        <v>1334817.6100000001</v>
      </c>
      <c r="K39" s="39">
        <f>UGOVORI!K40</f>
        <v>1334817.6100000001</v>
      </c>
      <c r="L39" s="221">
        <f>UGOVORI!L40</f>
        <v>0</v>
      </c>
      <c r="M39" s="221">
        <f>UGOVORI!M40</f>
        <v>0</v>
      </c>
      <c r="N39" s="221">
        <f>UGOVORI!N40</f>
        <v>0</v>
      </c>
    </row>
    <row r="40" spans="1:14" x14ac:dyDescent="0.3">
      <c r="A40" s="36">
        <f>UGOVORI!A41</f>
        <v>37</v>
      </c>
      <c r="B40" s="29" t="str">
        <f>UGOVORI!B41</f>
        <v>DV KATARINA FRANKOPAN</v>
      </c>
      <c r="C40" s="29" t="str">
        <f>UGOVORI!C41</f>
        <v>O KORIŠTENJU ZGRADE DV</v>
      </c>
      <c r="D40" s="202">
        <f>UGOVORI!D41</f>
        <v>0</v>
      </c>
      <c r="E40" s="226" t="str">
        <f>UGOVORI!E41</f>
        <v>NEODREĐENO</v>
      </c>
      <c r="F40" s="226"/>
      <c r="G40" s="221">
        <f>UGOVORI!G41</f>
        <v>0</v>
      </c>
      <c r="H40" s="221">
        <f>UGOVORI!H41</f>
        <v>0</v>
      </c>
      <c r="I40" s="221">
        <f>UGOVORI!I41</f>
        <v>0</v>
      </c>
      <c r="J40" s="37">
        <f>UGOVORI!J41</f>
        <v>0</v>
      </c>
      <c r="K40" s="222">
        <f>UGOVORI!K41</f>
        <v>0</v>
      </c>
      <c r="L40" s="221">
        <f>UGOVORI!L41</f>
        <v>0</v>
      </c>
      <c r="M40" s="221">
        <f>UGOVORI!M41</f>
        <v>0</v>
      </c>
      <c r="N40" s="221">
        <f>UGOVORI!N41</f>
        <v>0</v>
      </c>
    </row>
    <row r="41" spans="1:14" x14ac:dyDescent="0.3">
      <c r="A41" s="33">
        <f>UGOVORI!A42</f>
        <v>38</v>
      </c>
      <c r="B41" s="34" t="str">
        <f>UGOVORI!B42</f>
        <v>EKO-VET PROIZVODNJA D.O.O.</v>
      </c>
      <c r="C41" s="46" t="str">
        <f>UGOVORI!C42</f>
        <v>O REALIZACIJI PLANA OTKLANJANJA NEDOSTATAKA I NEPRAVILNOSTI IZ IZJAVE O FISKALNOJ ODGOVORNOSTI ZA 2014. GODINU</v>
      </c>
      <c r="D41" s="35" t="str">
        <f>UGOVORI!D42</f>
        <v>A200002</v>
      </c>
      <c r="E41" s="36" t="str">
        <f>UGOVORI!E42</f>
        <v>01.01.15.</v>
      </c>
      <c r="F41" s="36" t="str">
        <f>UGOVORI!F42</f>
        <v>31.12.15.</v>
      </c>
      <c r="G41" s="168">
        <f>UGOVORI!G42</f>
        <v>2500</v>
      </c>
      <c r="H41" s="168">
        <f>UGOVORI!H42</f>
        <v>0</v>
      </c>
      <c r="I41" s="168">
        <f>UGOVORI!I42</f>
        <v>0</v>
      </c>
      <c r="J41" s="168">
        <f>UGOVORI!J42</f>
        <v>0</v>
      </c>
      <c r="K41" s="169">
        <f>UGOVORI!K42</f>
        <v>2500</v>
      </c>
      <c r="L41" s="223">
        <f>UGOVORI!L42</f>
        <v>0</v>
      </c>
      <c r="M41" s="223">
        <f>UGOVORI!M42</f>
        <v>0</v>
      </c>
      <c r="N41" s="223">
        <f>UGOVORI!N42</f>
        <v>0</v>
      </c>
    </row>
    <row r="42" spans="1:14" x14ac:dyDescent="0.3">
      <c r="A42" s="36">
        <f>UGOVORI!A43</f>
        <v>39</v>
      </c>
      <c r="B42" s="34" t="str">
        <f>UGOVORI!B43</f>
        <v>ELIS PROJEKT D.O.O.</v>
      </c>
      <c r="C42" s="46" t="str">
        <f>UGOVORI!C43</f>
        <v>IZRADA PROJEKTNE DOKUMENTACIJE ZA IZGRADNJU JAVNE RASVJETE</v>
      </c>
      <c r="D42" s="35" t="str">
        <f>UGOVORI!D43</f>
        <v>A201301</v>
      </c>
      <c r="E42" s="36" t="str">
        <f>UGOVORI!E43</f>
        <v>2015.</v>
      </c>
      <c r="F42" s="36" t="str">
        <f>UGOVORI!F43</f>
        <v>2016.</v>
      </c>
      <c r="G42" s="168">
        <f>UGOVORI!G43</f>
        <v>2812.5</v>
      </c>
      <c r="H42" s="168">
        <f>UGOVORI!H43</f>
        <v>0</v>
      </c>
      <c r="I42" s="168">
        <f>UGOVORI!I43</f>
        <v>0</v>
      </c>
      <c r="J42" s="168">
        <f>UGOVORI!J43</f>
        <v>0</v>
      </c>
      <c r="K42" s="169">
        <f>UGOVORI!K43</f>
        <v>0</v>
      </c>
      <c r="L42" s="168">
        <f>UGOVORI!L43</f>
        <v>2812.5</v>
      </c>
      <c r="M42" s="223">
        <f>UGOVORI!M43</f>
        <v>0</v>
      </c>
      <c r="N42" s="223">
        <f>UGOVORI!N43</f>
        <v>0</v>
      </c>
    </row>
    <row r="43" spans="1:14" x14ac:dyDescent="0.3">
      <c r="A43" s="36">
        <f>UGOVORI!A44</f>
        <v>40</v>
      </c>
      <c r="B43" s="34" t="str">
        <f>UGOVORI!B44</f>
        <v>ENERGOMONT D.O.O.</v>
      </c>
      <c r="C43" s="46" t="str">
        <f>UGOVORI!C44</f>
        <v>UG.O STRUČNOM NADZORU RADOVA ZA KORIŠTENJE OBNOVLJIVIH IZVORA ENERG.U KUĆ.</v>
      </c>
      <c r="D43" s="35" t="str">
        <f>UGOVORI!D44</f>
        <v>A201402</v>
      </c>
      <c r="E43" s="36" t="str">
        <f>UGOVORI!E44</f>
        <v>01.01.15.</v>
      </c>
      <c r="F43" s="36" t="str">
        <f>UGOVORI!F44</f>
        <v>31.12.15.</v>
      </c>
      <c r="G43" s="223">
        <f>UGOVORI!G44</f>
        <v>0</v>
      </c>
      <c r="H43" s="223">
        <f>UGOVORI!H44</f>
        <v>0</v>
      </c>
      <c r="I43" s="223">
        <f>UGOVORI!I44</f>
        <v>0</v>
      </c>
      <c r="J43" s="223">
        <f>UGOVORI!J44</f>
        <v>0</v>
      </c>
      <c r="K43" s="169">
        <f>UGOVORI!K44</f>
        <v>0</v>
      </c>
      <c r="L43" s="223">
        <f>UGOVORI!L44</f>
        <v>0</v>
      </c>
      <c r="M43" s="223">
        <f>UGOVORI!M44</f>
        <v>0</v>
      </c>
      <c r="N43" s="223">
        <f>UGOVORI!N44</f>
        <v>0</v>
      </c>
    </row>
    <row r="44" spans="1:14" x14ac:dyDescent="0.3">
      <c r="A44" s="36">
        <f>UGOVORI!A45</f>
        <v>41</v>
      </c>
      <c r="B44" s="29" t="str">
        <f>UGOVORI!B45</f>
        <v>ERSTE &amp; STEIERMAERKISCHE BANK D.D.</v>
      </c>
      <c r="C44" s="29" t="str">
        <f>UGOVORI!C45</f>
        <v>O OBAVLJANJU PLATNOG PROMETA</v>
      </c>
      <c r="D44" s="202" t="str">
        <f>UGOVORI!D45</f>
        <v>A200003</v>
      </c>
      <c r="E44" s="226" t="str">
        <f>UGOVORI!E45</f>
        <v>NEODREĐENO</v>
      </c>
      <c r="F44" s="226"/>
      <c r="G44" s="37">
        <f>UGOVORI!G45</f>
        <v>13841.26</v>
      </c>
      <c r="H44" s="37">
        <f>UGOVORI!H45</f>
        <v>0</v>
      </c>
      <c r="I44" s="37">
        <f>UGOVORI!I45</f>
        <v>0</v>
      </c>
      <c r="J44" s="37">
        <f>UGOVORI!J45</f>
        <v>0</v>
      </c>
      <c r="K44" s="39">
        <f>UGOVORI!K45</f>
        <v>13841.26</v>
      </c>
      <c r="L44" s="37">
        <f>UGOVORI!L45</f>
        <v>0</v>
      </c>
      <c r="M44" s="37">
        <f>UGOVORI!M45</f>
        <v>0</v>
      </c>
      <c r="N44" s="37">
        <f>UGOVORI!N45</f>
        <v>0</v>
      </c>
    </row>
    <row r="45" spans="1:14" x14ac:dyDescent="0.3">
      <c r="A45" s="36">
        <f>UGOVORI!A46</f>
        <v>42</v>
      </c>
      <c r="B45" s="29" t="str">
        <f>UGOVORI!B46</f>
        <v>ERSTE &amp; STEIERMAERKISCHE BANK D.D.</v>
      </c>
      <c r="C45" s="29" t="str">
        <f>UGOVORI!C46</f>
        <v>O KRATKOROČNOM KREDITU</v>
      </c>
      <c r="D45" s="202" t="str">
        <f>UGOVORI!D46</f>
        <v>A200003</v>
      </c>
      <c r="E45" s="205" t="str">
        <f>UGOVORI!E46</f>
        <v>02.01.15.</v>
      </c>
      <c r="F45" s="205" t="str">
        <f>UGOVORI!F46</f>
        <v>01.12.15.</v>
      </c>
      <c r="G45" s="30">
        <f>UGOVORI!G46</f>
        <v>15000</v>
      </c>
      <c r="H45" s="30">
        <f>UGOVORI!H46</f>
        <v>0</v>
      </c>
      <c r="I45" s="30">
        <f>UGOVORI!I46</f>
        <v>0</v>
      </c>
      <c r="J45" s="30">
        <f>UGOVORI!J46</f>
        <v>0</v>
      </c>
      <c r="K45" s="16">
        <f>UGOVORI!K46</f>
        <v>15000</v>
      </c>
      <c r="L45" s="30">
        <f>UGOVORI!L46</f>
        <v>0</v>
      </c>
      <c r="M45" s="30">
        <f>UGOVORI!M46</f>
        <v>0</v>
      </c>
      <c r="N45" s="30">
        <f>UGOVORI!N46</f>
        <v>0</v>
      </c>
    </row>
    <row r="46" spans="1:14" x14ac:dyDescent="0.3">
      <c r="A46" s="36">
        <f>UGOVORI!A47</f>
        <v>43</v>
      </c>
      <c r="B46" s="29" t="str">
        <f>UGOVORI!B47</f>
        <v>ERSTE &amp; STEIERMAERKISCHE BANK D.D.</v>
      </c>
      <c r="C46" s="29" t="str">
        <f>UGOVORI!C47</f>
        <v>O POSLOVNOJ SURADNJI - SUBVENCIONIRANJE KAMATA ZA PRIVATNE IZNAJMLJIVAČE</v>
      </c>
      <c r="D46" s="202" t="str">
        <f>UGOVORI!D47</f>
        <v>T201904</v>
      </c>
      <c r="E46" s="205" t="str">
        <f>UGOVORI!E47</f>
        <v>2015.</v>
      </c>
      <c r="F46" s="205" t="str">
        <f>UGOVORI!F47</f>
        <v>2022.</v>
      </c>
      <c r="G46" s="30">
        <f>UGOVORI!G47</f>
        <v>1560.06</v>
      </c>
      <c r="H46" s="30">
        <f>UGOVORI!H47</f>
        <v>0</v>
      </c>
      <c r="I46" s="30">
        <f>UGOVORI!I47</f>
        <v>0</v>
      </c>
      <c r="J46" s="30">
        <f>UGOVORI!J47</f>
        <v>0</v>
      </c>
      <c r="K46" s="16">
        <f>UGOVORI!K47</f>
        <v>1560.06</v>
      </c>
      <c r="L46" s="30">
        <f>UGOVORI!L47</f>
        <v>0</v>
      </c>
      <c r="M46" s="30">
        <f>UGOVORI!M47</f>
        <v>0</v>
      </c>
      <c r="N46" s="30">
        <f>UGOVORI!N47</f>
        <v>0</v>
      </c>
    </row>
    <row r="47" spans="1:14" x14ac:dyDescent="0.3">
      <c r="A47" s="36">
        <f>UGOVORI!A48</f>
        <v>44</v>
      </c>
      <c r="B47" s="29" t="str">
        <f>UGOVORI!B48</f>
        <v>FINA</v>
      </c>
      <c r="C47" s="29" t="str">
        <f>UGOVORI!C48</f>
        <v>O OBAVLJANJU USLUGA CERTIFICIRANJA</v>
      </c>
      <c r="D47" s="202" t="str">
        <f>UGOVORI!D48</f>
        <v>A20002</v>
      </c>
      <c r="E47" s="140" t="str">
        <f>UGOVORI!E48</f>
        <v>2013.</v>
      </c>
      <c r="F47" s="140" t="str">
        <f>UGOVORI!F48</f>
        <v>2017.</v>
      </c>
      <c r="G47" s="30">
        <f>UGOVORI!G48</f>
        <v>750</v>
      </c>
      <c r="H47" s="30">
        <f>UGOVORI!H48</f>
        <v>0</v>
      </c>
      <c r="I47" s="30">
        <f>UGOVORI!I48</f>
        <v>0</v>
      </c>
      <c r="J47" s="30">
        <f>UGOVORI!J48</f>
        <v>0</v>
      </c>
      <c r="K47" s="16">
        <f>UGOVORI!K48</f>
        <v>750</v>
      </c>
      <c r="L47" s="30">
        <f>UGOVORI!L48</f>
        <v>750</v>
      </c>
      <c r="M47" s="30">
        <f>UGOVORI!M48</f>
        <v>750</v>
      </c>
      <c r="N47" s="30">
        <f>UGOVORI!N48</f>
        <v>750</v>
      </c>
    </row>
    <row r="48" spans="1:14" x14ac:dyDescent="0.3">
      <c r="A48" s="36">
        <f>UGOVORI!A49</f>
        <v>45</v>
      </c>
      <c r="B48" s="29" t="str">
        <f>UGOVORI!B49</f>
        <v>FINA</v>
      </c>
      <c r="C48" s="29" t="str">
        <f>UGOVORI!C49</f>
        <v>O OBAVLJANJU USLUGA CERTIFICIRANJA</v>
      </c>
      <c r="D48" s="202" t="str">
        <f>UGOVORI!D49</f>
        <v>A20002</v>
      </c>
      <c r="E48" s="140" t="str">
        <f>UGOVORI!E49</f>
        <v>2015.</v>
      </c>
      <c r="F48" s="140" t="str">
        <f>UGOVORI!F49</f>
        <v>2017.</v>
      </c>
      <c r="G48" s="30">
        <f>UGOVORI!G49</f>
        <v>750</v>
      </c>
      <c r="H48" s="30">
        <f>UGOVORI!H49</f>
        <v>0</v>
      </c>
      <c r="I48" s="30">
        <f>UGOVORI!I49</f>
        <v>0</v>
      </c>
      <c r="J48" s="30">
        <f>UGOVORI!J49</f>
        <v>0</v>
      </c>
      <c r="K48" s="16">
        <f>UGOVORI!K49</f>
        <v>750</v>
      </c>
      <c r="L48" s="30">
        <f>UGOVORI!L49</f>
        <v>0</v>
      </c>
      <c r="M48" s="30">
        <f>UGOVORI!M49</f>
        <v>0</v>
      </c>
      <c r="N48" s="30">
        <f>UGOVORI!N49</f>
        <v>0</v>
      </c>
    </row>
    <row r="49" spans="1:14" x14ac:dyDescent="0.3">
      <c r="A49" s="36">
        <f>UGOVORI!A50</f>
        <v>46</v>
      </c>
      <c r="B49" s="29" t="str">
        <f>UGOVORI!B50</f>
        <v>GOSPODARSKI INFORMATOR D.O.O.</v>
      </c>
      <c r="C49" s="29" t="str">
        <f>UGOVORI!C50</f>
        <v>UG.O ISPORUCI ZAKONA I PROPISA NA CD - OTKAZATI 01.-15.01.</v>
      </c>
      <c r="D49" s="202" t="str">
        <f>UGOVORI!D50</f>
        <v>A200002</v>
      </c>
      <c r="E49" s="140" t="str">
        <f>UGOVORI!E50</f>
        <v>2014.</v>
      </c>
      <c r="F49" s="140" t="str">
        <f>UGOVORI!F50</f>
        <v>2018.</v>
      </c>
      <c r="G49" s="30">
        <f>UGOVORI!G50</f>
        <v>0</v>
      </c>
      <c r="H49" s="30">
        <f>UGOVORI!H50</f>
        <v>0</v>
      </c>
      <c r="I49" s="30">
        <f>UGOVORI!I50</f>
        <v>1987.5</v>
      </c>
      <c r="J49" s="30">
        <f>UGOVORI!J50</f>
        <v>0</v>
      </c>
      <c r="K49" s="16">
        <f>UGOVORI!K50</f>
        <v>1987.5</v>
      </c>
      <c r="L49" s="30">
        <f>UGOVORI!L50</f>
        <v>1987.5</v>
      </c>
      <c r="M49" s="30">
        <f>UGOVORI!M50</f>
        <v>1987.5</v>
      </c>
      <c r="N49" s="30">
        <f>UGOVORI!N50</f>
        <v>1987.5</v>
      </c>
    </row>
    <row r="50" spans="1:14" x14ac:dyDescent="0.3">
      <c r="A50" s="36">
        <f>UGOVORI!A51</f>
        <v>47</v>
      </c>
      <c r="B50" s="29" t="str">
        <f>UGOVORI!B51</f>
        <v>GP KRK D.D.</v>
      </c>
      <c r="C50" s="29" t="str">
        <f>UGOVORI!C51</f>
        <v>UG. O IZVOĐENJU RADOVA NA REKONSTRUKCIJI ZGRADE OŠ</v>
      </c>
      <c r="D50" s="202" t="str">
        <f>UGOVORI!D51</f>
        <v>K200208</v>
      </c>
      <c r="E50" s="140" t="str">
        <f>UGOVORI!E51</f>
        <v>2015.</v>
      </c>
      <c r="F50" s="140" t="str">
        <f>UGOVORI!F51</f>
        <v>2017.</v>
      </c>
      <c r="G50" s="30">
        <f>UGOVORI!G51</f>
        <v>0</v>
      </c>
      <c r="H50" s="30">
        <f>UGOVORI!H51</f>
        <v>12405336.74</v>
      </c>
      <c r="I50" s="30">
        <f>UGOVORI!I51</f>
        <v>0</v>
      </c>
      <c r="J50" s="30">
        <f>UGOVORI!J51</f>
        <v>0</v>
      </c>
      <c r="K50" s="16">
        <f>UGOVORI!K51</f>
        <v>4108240.03</v>
      </c>
      <c r="L50" s="30">
        <f>UGOVORI!L51</f>
        <v>8297096.71</v>
      </c>
      <c r="M50" s="30">
        <f>UGOVORI!M51</f>
        <v>0</v>
      </c>
      <c r="N50" s="30">
        <f>UGOVORI!N51</f>
        <v>0</v>
      </c>
    </row>
    <row r="51" spans="1:14" s="48" customFormat="1" x14ac:dyDescent="0.3">
      <c r="A51" s="36">
        <f>UGOVORI!A52</f>
        <v>48</v>
      </c>
      <c r="B51" s="29" t="s">
        <v>326</v>
      </c>
      <c r="C51" s="29" t="s">
        <v>965</v>
      </c>
      <c r="D51" s="209" t="s">
        <v>968</v>
      </c>
      <c r="E51" s="140" t="s">
        <v>10</v>
      </c>
      <c r="F51" s="140" t="s">
        <v>12</v>
      </c>
      <c r="G51" s="30"/>
      <c r="H51" s="30">
        <v>1471859.16</v>
      </c>
      <c r="I51" s="30"/>
      <c r="J51" s="30"/>
      <c r="K51" s="16">
        <v>0</v>
      </c>
      <c r="L51" s="30">
        <v>1471859.6</v>
      </c>
      <c r="M51" s="30"/>
      <c r="N51" s="30"/>
    </row>
    <row r="52" spans="1:14" x14ac:dyDescent="0.3">
      <c r="A52" s="36">
        <f>UGOVORI!A53</f>
        <v>49</v>
      </c>
      <c r="B52" s="29" t="str">
        <f>UGOVORI!B52</f>
        <v>GRADSKA KNJIŽNICA RIJEKA</v>
      </c>
      <c r="C52" s="29" t="str">
        <f>UGOVORI!C52</f>
        <v>BIBLIOBUS</v>
      </c>
      <c r="D52" s="202" t="str">
        <f>UGOVORI!D52</f>
        <v>A200404</v>
      </c>
      <c r="E52" s="205" t="str">
        <f>UGOVORI!E52</f>
        <v>01.01.15.</v>
      </c>
      <c r="F52" s="205" t="str">
        <f>UGOVORI!F52</f>
        <v>31.12.15.</v>
      </c>
      <c r="G52" s="10">
        <f>UGOVORI!G52</f>
        <v>18000</v>
      </c>
      <c r="H52" s="30">
        <f>UGOVORI!H52</f>
        <v>0</v>
      </c>
      <c r="I52" s="30">
        <f>UGOVORI!I52</f>
        <v>0</v>
      </c>
      <c r="J52" s="30">
        <f>UGOVORI!J52</f>
        <v>0</v>
      </c>
      <c r="K52" s="13">
        <f>UGOVORI!K52</f>
        <v>18000</v>
      </c>
      <c r="L52" s="10">
        <f>UGOVORI!L52</f>
        <v>0</v>
      </c>
      <c r="M52" s="10">
        <f>UGOVORI!M52</f>
        <v>0</v>
      </c>
      <c r="N52" s="10">
        <f>UGOVORI!N52</f>
        <v>0</v>
      </c>
    </row>
    <row r="53" spans="1:14" x14ac:dyDescent="0.3">
      <c r="A53" s="36">
        <f>UGOVORI!A54</f>
        <v>50</v>
      </c>
      <c r="B53" s="29" t="str">
        <f>UGOVORI!B53</f>
        <v>GRAĐEVINSKI FAKULTET RIJEKA</v>
      </c>
      <c r="C53" s="29" t="str">
        <f>UGOVORI!C53</f>
        <v>O IZRADI STUDIJE GEOMORFOLOŠKIH PROMJENA ŽALA I PRIOBALJA</v>
      </c>
      <c r="D53" s="202" t="str">
        <f>UGOVORI!D53</f>
        <v>A201004</v>
      </c>
      <c r="E53" s="205" t="str">
        <f>UGOVORI!E53</f>
        <v>2015.</v>
      </c>
      <c r="F53" s="205" t="str">
        <f>UGOVORI!F53</f>
        <v>2015.</v>
      </c>
      <c r="G53" s="10">
        <f>UGOVORI!G53</f>
        <v>37500</v>
      </c>
      <c r="H53" s="30">
        <f>UGOVORI!H53</f>
        <v>0</v>
      </c>
      <c r="I53" s="30">
        <f>UGOVORI!I53</f>
        <v>0</v>
      </c>
      <c r="J53" s="30">
        <f>UGOVORI!J53</f>
        <v>0</v>
      </c>
      <c r="K53" s="13">
        <f>UGOVORI!K53</f>
        <v>37500</v>
      </c>
      <c r="L53" s="10">
        <f>UGOVORI!L53</f>
        <v>0</v>
      </c>
      <c r="M53" s="10">
        <f>UGOVORI!M53</f>
        <v>0</v>
      </c>
      <c r="N53" s="10">
        <f>UGOVORI!N53</f>
        <v>0</v>
      </c>
    </row>
    <row r="54" spans="1:14" x14ac:dyDescent="0.3">
      <c r="A54" s="36">
        <f>UGOVORI!A55</f>
        <v>51</v>
      </c>
      <c r="B54" s="29" t="str">
        <f>UGOVORI!B54</f>
        <v>H1</v>
      </c>
      <c r="C54" s="29" t="str">
        <f>UGOVORI!C54</f>
        <v>856-965</v>
      </c>
      <c r="D54" s="202" t="str">
        <f>UGOVORI!D54</f>
        <v>A200002</v>
      </c>
      <c r="E54" s="226" t="str">
        <f>UGOVORI!E54</f>
        <v>NEODREĐENO</v>
      </c>
      <c r="F54" s="226"/>
      <c r="G54" s="10">
        <f>UGOVORI!G54</f>
        <v>1050</v>
      </c>
      <c r="H54" s="30">
        <f>UGOVORI!H54</f>
        <v>0</v>
      </c>
      <c r="I54" s="30">
        <f>UGOVORI!I54</f>
        <v>0</v>
      </c>
      <c r="J54" s="30">
        <f>UGOVORI!J54</f>
        <v>0</v>
      </c>
      <c r="K54" s="13">
        <f>UGOVORI!K54</f>
        <v>1050</v>
      </c>
      <c r="L54" s="7">
        <f>UGOVORI!L54</f>
        <v>0</v>
      </c>
      <c r="M54" s="7">
        <f>UGOVORI!M54</f>
        <v>0</v>
      </c>
      <c r="N54" s="7">
        <f>UGOVORI!N54</f>
        <v>0</v>
      </c>
    </row>
    <row r="55" spans="1:14" x14ac:dyDescent="0.3">
      <c r="A55" s="36">
        <f>UGOVORI!A56</f>
        <v>52</v>
      </c>
      <c r="B55" s="29" t="str">
        <f>UGOVORI!B55</f>
        <v>H1</v>
      </c>
      <c r="C55" s="29" t="str">
        <f>UGOVORI!C55</f>
        <v>844-104</v>
      </c>
      <c r="D55" s="202" t="str">
        <f>UGOVORI!D55</f>
        <v>A200002</v>
      </c>
      <c r="E55" s="226" t="str">
        <f>UGOVORI!E55</f>
        <v>NEODREĐENO</v>
      </c>
      <c r="F55" s="226"/>
      <c r="G55" s="10">
        <f>UGOVORI!G55</f>
        <v>1050</v>
      </c>
      <c r="H55" s="30">
        <f>UGOVORI!H55</f>
        <v>0</v>
      </c>
      <c r="I55" s="30">
        <f>UGOVORI!I55</f>
        <v>0</v>
      </c>
      <c r="J55" s="30">
        <f>UGOVORI!J55</f>
        <v>0</v>
      </c>
      <c r="K55" s="13">
        <f>UGOVORI!K55</f>
        <v>1050</v>
      </c>
      <c r="L55" s="7">
        <f>UGOVORI!L55</f>
        <v>0</v>
      </c>
      <c r="M55" s="7">
        <f>UGOVORI!M55</f>
        <v>0</v>
      </c>
      <c r="N55" s="7">
        <f>UGOVORI!N55</f>
        <v>0</v>
      </c>
    </row>
    <row r="56" spans="1:14" x14ac:dyDescent="0.3">
      <c r="A56" s="36">
        <f>UGOVORI!A57</f>
        <v>53</v>
      </c>
      <c r="B56" s="29" t="str">
        <f>UGOVORI!B56</f>
        <v>HEP ODS D.O.O.</v>
      </c>
      <c r="C56" s="29" t="str">
        <f>UGOVORI!C56</f>
        <v>UG.O PRIKLJUČENJU NA LOKACIJI UL.EMILA GEISTLICHA 6 ORMARIĆA ZAŠTANDOVE</v>
      </c>
      <c r="D56" s="202" t="str">
        <f>UGOVORI!D56</f>
        <v>A201303</v>
      </c>
      <c r="E56" s="205" t="str">
        <f>UGOVORI!E56</f>
        <v>21.05.15.</v>
      </c>
      <c r="F56" s="114" t="str">
        <f>UGOVORI!F56</f>
        <v>30.06.15.</v>
      </c>
      <c r="G56" s="10">
        <f>UGOVORI!G56</f>
        <v>7762.5</v>
      </c>
      <c r="H56" s="30">
        <f>UGOVORI!H56</f>
        <v>0</v>
      </c>
      <c r="I56" s="30">
        <f>UGOVORI!I56</f>
        <v>0</v>
      </c>
      <c r="J56" s="30">
        <f>UGOVORI!J56</f>
        <v>0</v>
      </c>
      <c r="K56" s="13">
        <f>UGOVORI!K56</f>
        <v>7762.5</v>
      </c>
      <c r="L56" s="10">
        <f>UGOVORI!L56</f>
        <v>0</v>
      </c>
      <c r="M56" s="10">
        <f>UGOVORI!M56</f>
        <v>0</v>
      </c>
      <c r="N56" s="10">
        <f>UGOVORI!N56</f>
        <v>0</v>
      </c>
    </row>
    <row r="57" spans="1:14" x14ac:dyDescent="0.3">
      <c r="A57" s="36">
        <f>UGOVORI!A58</f>
        <v>54</v>
      </c>
      <c r="B57" s="29" t="str">
        <f>UGOVORI!B57</f>
        <v>HGSS STANICA RIJEKA</v>
      </c>
      <c r="C57" s="29" t="str">
        <f>UGOVORI!C57</f>
        <v>SUFINANCIRANJE PROGRAMSKIH AKTIVNOSTI</v>
      </c>
      <c r="D57" s="202" t="str">
        <f>UGOVORI!D57</f>
        <v>A201702</v>
      </c>
      <c r="E57" s="205" t="str">
        <f>UGOVORI!E57</f>
        <v>01.01.15.</v>
      </c>
      <c r="F57" s="205" t="str">
        <f>UGOVORI!F57</f>
        <v>31.12.15.</v>
      </c>
      <c r="G57" s="10">
        <f>UGOVORI!G57</f>
        <v>0</v>
      </c>
      <c r="H57" s="30">
        <f>UGOVORI!H57</f>
        <v>0</v>
      </c>
      <c r="I57" s="30">
        <f>UGOVORI!I57</f>
        <v>0</v>
      </c>
      <c r="J57" s="30">
        <f>UGOVORI!J57</f>
        <v>8000</v>
      </c>
      <c r="K57" s="13">
        <f>UGOVORI!K57</f>
        <v>8000</v>
      </c>
      <c r="L57" s="10">
        <f>UGOVORI!L57</f>
        <v>0</v>
      </c>
      <c r="M57" s="10">
        <f>UGOVORI!M57</f>
        <v>0</v>
      </c>
      <c r="N57" s="10">
        <f>UGOVORI!N57</f>
        <v>0</v>
      </c>
    </row>
    <row r="58" spans="1:14" x14ac:dyDescent="0.3">
      <c r="A58" s="36">
        <f>UGOVORI!A59</f>
        <v>55</v>
      </c>
      <c r="B58" s="34" t="str">
        <f>UGOVORI!B58</f>
        <v>HOTELI BAŠKA</v>
      </c>
      <c r="C58" s="34" t="str">
        <f>UGOVORI!C58</f>
        <v>ZAKUP POSLOVNOG PROSTORA</v>
      </c>
      <c r="D58" s="35" t="str">
        <f>UGOVORI!D58</f>
        <v>A201901</v>
      </c>
      <c r="E58" s="36" t="str">
        <f>UGOVORI!E58</f>
        <v>01.05.15.</v>
      </c>
      <c r="F58" s="36" t="str">
        <f>UGOVORI!F58</f>
        <v>31.10.15.</v>
      </c>
      <c r="G58" s="40" t="str">
        <f>UGOVORI!G58</f>
        <v>EUR 3.075,00</v>
      </c>
      <c r="H58" s="37">
        <f>UGOVORI!H58</f>
        <v>0</v>
      </c>
      <c r="I58" s="37">
        <f>UGOVORI!I58</f>
        <v>0</v>
      </c>
      <c r="J58" s="37">
        <f>UGOVORI!J58</f>
        <v>0</v>
      </c>
      <c r="K58" s="41">
        <f>UGOVORI!K58</f>
        <v>26451.74</v>
      </c>
      <c r="L58" s="26">
        <f>UGOVORI!L58</f>
        <v>0</v>
      </c>
      <c r="M58" s="26">
        <f>UGOVORI!M58</f>
        <v>0</v>
      </c>
      <c r="N58" s="26">
        <f>UGOVORI!N58</f>
        <v>0</v>
      </c>
    </row>
    <row r="59" spans="1:14" x14ac:dyDescent="0.3">
      <c r="A59" s="36">
        <f>UGOVORI!A60</f>
        <v>56</v>
      </c>
      <c r="B59" s="29" t="str">
        <f>UGOVORI!B59</f>
        <v>HRVATSKE VODE</v>
      </c>
      <c r="C59" s="29" t="str">
        <f>UGOVORI!C59</f>
        <v>RJEŠENJE ZA PLAĆANJE NAKNADE ZA UREĐENJE VODA</v>
      </c>
      <c r="D59" s="202" t="str">
        <f>UGOVORI!D59</f>
        <v>A201005</v>
      </c>
      <c r="E59" s="226" t="str">
        <f>UGOVORI!E59</f>
        <v>NEODREĐENO</v>
      </c>
      <c r="F59" s="226"/>
      <c r="G59" s="10">
        <f>UGOVORI!G59</f>
        <v>6954</v>
      </c>
      <c r="H59" s="11">
        <f>UGOVORI!H59</f>
        <v>0</v>
      </c>
      <c r="I59" s="11">
        <f>UGOVORI!I59</f>
        <v>0</v>
      </c>
      <c r="J59" s="11">
        <f>UGOVORI!J59</f>
        <v>0</v>
      </c>
      <c r="K59" s="13">
        <f>UGOVORI!K59</f>
        <v>6954</v>
      </c>
      <c r="L59" s="7">
        <f>UGOVORI!L59</f>
        <v>0</v>
      </c>
      <c r="M59" s="7">
        <f>UGOVORI!M59</f>
        <v>0</v>
      </c>
      <c r="N59" s="7">
        <f>UGOVORI!N59</f>
        <v>0</v>
      </c>
    </row>
    <row r="60" spans="1:14" x14ac:dyDescent="0.3">
      <c r="A60" s="36">
        <f>UGOVORI!A61</f>
        <v>57</v>
      </c>
      <c r="B60" s="108" t="str">
        <f>UGOVORI!B60</f>
        <v>HRVATSKI RESTAURATORSKI ZAVOD</v>
      </c>
      <c r="C60" s="111" t="str">
        <f>UGOVORI!C60</f>
        <v>UG.O IZVOĐENJU KONZERVATORSKO-RESTAURATORSKIH ZAHVATA PODNO MIRE SV.NIKOLA</v>
      </c>
      <c r="D60" s="202" t="str">
        <f>UGOVORI!D60</f>
        <v>A200403</v>
      </c>
      <c r="E60" s="47" t="str">
        <f>UGOVORI!E60</f>
        <v>2015.</v>
      </c>
      <c r="F60" s="47" t="str">
        <f>UGOVORI!F60</f>
        <v>2016.</v>
      </c>
      <c r="G60" s="30">
        <f>UGOVORI!G60</f>
        <v>0</v>
      </c>
      <c r="H60" s="10">
        <f>UGOVORI!H60</f>
        <v>120000</v>
      </c>
      <c r="I60" s="30">
        <f>UGOVORI!I60</f>
        <v>0</v>
      </c>
      <c r="J60" s="30">
        <f>UGOVORI!J60</f>
        <v>0</v>
      </c>
      <c r="K60" s="13">
        <f>UGOVORI!K60</f>
        <v>80000</v>
      </c>
      <c r="L60" s="131">
        <f>UGOVORI!L60</f>
        <v>70000</v>
      </c>
      <c r="M60" s="11">
        <f>UGOVORI!M60</f>
        <v>0</v>
      </c>
      <c r="N60" s="11">
        <f>UGOVORI!N60</f>
        <v>0</v>
      </c>
    </row>
    <row r="61" spans="1:14" x14ac:dyDescent="0.3">
      <c r="A61" s="33">
        <f>UGOVORI!A62</f>
        <v>58</v>
      </c>
      <c r="B61" s="29" t="str">
        <f>UGOVORI!B61</f>
        <v>IBIX</v>
      </c>
      <c r="C61" s="29" t="str">
        <f>UGOVORI!C61</f>
        <v>UG.O ODRŽAVANJU DIG.FOTOKOP.PRINTERA XEROX 522 DADF</v>
      </c>
      <c r="D61" s="202" t="str">
        <f>UGOVORI!D61</f>
        <v>A200002</v>
      </c>
      <c r="E61" s="105" t="str">
        <f>UGOVORI!E61</f>
        <v>01.12.10.</v>
      </c>
      <c r="F61" s="105" t="str">
        <f>UGOVORI!F61</f>
        <v>16.07.15.</v>
      </c>
      <c r="G61" s="10">
        <f>UGOVORI!G61</f>
        <v>4621.7</v>
      </c>
      <c r="H61" s="30">
        <f>UGOVORI!H61</f>
        <v>0</v>
      </c>
      <c r="I61" s="30">
        <f>UGOVORI!I61</f>
        <v>0</v>
      </c>
      <c r="J61" s="30">
        <f>UGOVORI!J61</f>
        <v>0</v>
      </c>
      <c r="K61" s="13">
        <f>UGOVORI!K61</f>
        <v>4621.7</v>
      </c>
      <c r="L61" s="10">
        <f>UGOVORI!L61</f>
        <v>0</v>
      </c>
      <c r="M61" s="10">
        <f>UGOVORI!M61</f>
        <v>0</v>
      </c>
      <c r="N61" s="10">
        <f>UGOVORI!N61</f>
        <v>0</v>
      </c>
    </row>
    <row r="62" spans="1:14" x14ac:dyDescent="0.3">
      <c r="A62" s="36">
        <f>UGOVORI!A63</f>
        <v>59</v>
      </c>
      <c r="B62" s="29" t="str">
        <f>UGOVORI!B62</f>
        <v>IBIX</v>
      </c>
      <c r="C62" s="29" t="str">
        <f>UGOVORI!C62</f>
        <v xml:space="preserve">UG.O ODRŽAVANJU DIG.FOTOKOP.PRINTERA XEROX </v>
      </c>
      <c r="D62" s="202" t="str">
        <f>UGOVORI!D62</f>
        <v>A200002</v>
      </c>
      <c r="E62" s="105" t="str">
        <f>UGOVORI!E62</f>
        <v>17.07.15.</v>
      </c>
      <c r="F62" s="105" t="str">
        <f>UGOVORI!F62</f>
        <v>17.07.18.</v>
      </c>
      <c r="G62" s="10">
        <f>UGOVORI!G62</f>
        <v>2196.06</v>
      </c>
      <c r="H62" s="30">
        <f>UGOVORI!H62</f>
        <v>0</v>
      </c>
      <c r="I62" s="30">
        <f>UGOVORI!I62</f>
        <v>0</v>
      </c>
      <c r="J62" s="30">
        <f>UGOVORI!J62</f>
        <v>0</v>
      </c>
      <c r="K62" s="13">
        <f>UGOVORI!K62</f>
        <v>2196.06</v>
      </c>
      <c r="L62" s="10">
        <f>UGOVORI!L62</f>
        <v>0</v>
      </c>
      <c r="M62" s="10">
        <f>UGOVORI!M62</f>
        <v>0</v>
      </c>
      <c r="N62" s="10">
        <f>UGOVORI!N62</f>
        <v>0</v>
      </c>
    </row>
    <row r="63" spans="1:14" x14ac:dyDescent="0.3">
      <c r="A63" s="36">
        <f>UGOVORI!A64</f>
        <v>60</v>
      </c>
      <c r="B63" s="29" t="str">
        <f>UGOVORI!B63</f>
        <v>IBIX</v>
      </c>
      <c r="C63" s="29" t="str">
        <f>UGOVORI!C63</f>
        <v>UG. O PRODAJI FOTOKOPRIRNOG UREĐAJA</v>
      </c>
      <c r="D63" s="202" t="str">
        <f>UGOVORI!D63</f>
        <v>A200005</v>
      </c>
      <c r="E63" s="105" t="str">
        <f>UGOVORI!E63</f>
        <v>2015.</v>
      </c>
      <c r="F63" s="105" t="str">
        <f>UGOVORI!F63</f>
        <v>2015.</v>
      </c>
      <c r="G63" s="10">
        <f>UGOVORI!G63</f>
        <v>0</v>
      </c>
      <c r="H63" s="30">
        <f>UGOVORI!H63</f>
        <v>0</v>
      </c>
      <c r="I63" s="30">
        <f>UGOVORI!I63</f>
        <v>32499.45</v>
      </c>
      <c r="J63" s="30">
        <f>UGOVORI!J63</f>
        <v>0</v>
      </c>
      <c r="K63" s="13">
        <f>UGOVORI!K63</f>
        <v>32499.45</v>
      </c>
      <c r="L63" s="10">
        <f>UGOVORI!L63</f>
        <v>0</v>
      </c>
      <c r="M63" s="10">
        <f>UGOVORI!M63</f>
        <v>0</v>
      </c>
      <c r="N63" s="10">
        <f>UGOVORI!N63</f>
        <v>0</v>
      </c>
    </row>
    <row r="64" spans="1:14" x14ac:dyDescent="0.3">
      <c r="A64" s="36">
        <f>UGOVORI!A65</f>
        <v>61</v>
      </c>
      <c r="B64" s="29" t="str">
        <f>UGOVORI!B64</f>
        <v>IGR D.O.O.</v>
      </c>
      <c r="C64" s="29" t="str">
        <f>UGOVORI!C64</f>
        <v>USLUGA VOĐENJA PROJEKTA SUNČANE ELEKTRANE BARBIČIN</v>
      </c>
      <c r="D64" s="202" t="str">
        <f>UGOVORI!D64</f>
        <v>K201302</v>
      </c>
      <c r="E64" s="105" t="str">
        <f>UGOVORI!E64</f>
        <v>2015.</v>
      </c>
      <c r="F64" s="105" t="str">
        <f>UGOVORI!F64</f>
        <v>2016.</v>
      </c>
      <c r="G64" s="10">
        <f>UGOVORI!G64</f>
        <v>180000</v>
      </c>
      <c r="H64" s="30">
        <f>UGOVORI!H64</f>
        <v>0</v>
      </c>
      <c r="I64" s="30">
        <f>UGOVORI!I64</f>
        <v>0</v>
      </c>
      <c r="J64" s="30">
        <f>UGOVORI!J64</f>
        <v>0</v>
      </c>
      <c r="K64" s="13">
        <f>UGOVORI!K64</f>
        <v>33750</v>
      </c>
      <c r="L64" s="10">
        <f>UGOVORI!L64</f>
        <v>146250</v>
      </c>
      <c r="M64" s="10">
        <f>UGOVORI!M64</f>
        <v>0</v>
      </c>
      <c r="N64" s="10">
        <f>UGOVORI!N64</f>
        <v>0</v>
      </c>
    </row>
    <row r="65" spans="1:14" x14ac:dyDescent="0.3">
      <c r="A65" s="33">
        <f>UGOVORI!A66</f>
        <v>62</v>
      </c>
      <c r="B65" s="29" t="str">
        <f>UGOVORI!B65</f>
        <v>INFOPROJEKT D.O.O.</v>
      </c>
      <c r="C65" s="29" t="str">
        <f>UGOVORI!C65</f>
        <v>ODRŽAVANJE, INFORMATIČKA PODRŠKA, KONZULTACIJE</v>
      </c>
      <c r="D65" s="202" t="str">
        <f>UGOVORI!D65</f>
        <v>A200002</v>
      </c>
      <c r="E65" s="205" t="str">
        <f>UGOVORI!E65</f>
        <v>01.01.15.</v>
      </c>
      <c r="F65" s="205" t="str">
        <f>UGOVORI!F65</f>
        <v>31.12.15.</v>
      </c>
      <c r="G65" s="10">
        <f>UGOVORI!G65</f>
        <v>90900</v>
      </c>
      <c r="H65" s="30">
        <f>UGOVORI!H65</f>
        <v>0</v>
      </c>
      <c r="I65" s="30">
        <f>UGOVORI!I65</f>
        <v>0</v>
      </c>
      <c r="J65" s="30">
        <f>UGOVORI!J65</f>
        <v>0</v>
      </c>
      <c r="K65" s="13">
        <f>UGOVORI!K65</f>
        <v>90900</v>
      </c>
      <c r="L65" s="10">
        <f>UGOVORI!L65</f>
        <v>0</v>
      </c>
      <c r="M65" s="10">
        <f>UGOVORI!M65</f>
        <v>0</v>
      </c>
      <c r="N65" s="10">
        <f>UGOVORI!N65</f>
        <v>0</v>
      </c>
    </row>
    <row r="66" spans="1:14" x14ac:dyDescent="0.3">
      <c r="A66" s="36">
        <f>UGOVORI!A67</f>
        <v>63</v>
      </c>
      <c r="B66" s="29" t="str">
        <f>UGOVORI!B66</f>
        <v>ISTRA FILM</v>
      </c>
      <c r="C66" s="29" t="str">
        <f>UGOVORI!C66</f>
        <v>UG. O SUFINANCIRANJU SNIMANJA FILMA</v>
      </c>
      <c r="D66" s="202" t="str">
        <f>UGOVORI!D66</f>
        <v>A200402</v>
      </c>
      <c r="E66" s="205" t="str">
        <f>UGOVORI!E66</f>
        <v>2015.</v>
      </c>
      <c r="F66" s="205" t="str">
        <f>UGOVORI!F66</f>
        <v>2015.</v>
      </c>
      <c r="G66" s="10">
        <f>UGOVORI!G66</f>
        <v>0</v>
      </c>
      <c r="H66" s="30">
        <f>UGOVORI!H66</f>
        <v>0</v>
      </c>
      <c r="I66" s="30">
        <f>UGOVORI!I66</f>
        <v>0</v>
      </c>
      <c r="J66" s="30">
        <f>UGOVORI!J66</f>
        <v>9000</v>
      </c>
      <c r="K66" s="13">
        <f>UGOVORI!K66</f>
        <v>9000</v>
      </c>
      <c r="L66" s="10">
        <f>UGOVORI!L66</f>
        <v>0</v>
      </c>
      <c r="M66" s="10">
        <f>UGOVORI!M66</f>
        <v>0</v>
      </c>
      <c r="N66" s="10">
        <f>UGOVORI!N66</f>
        <v>0</v>
      </c>
    </row>
    <row r="67" spans="1:14" x14ac:dyDescent="0.3">
      <c r="A67" s="36">
        <f>UGOVORI!A68</f>
        <v>64</v>
      </c>
      <c r="B67" s="29" t="str">
        <f>UGOVORI!B67</f>
        <v>JAMI OPREMA D.O.O.</v>
      </c>
      <c r="C67" s="29" t="str">
        <f>UGOVORI!C67</f>
        <v>NABAVA I ISPORUKA UREDSKOG MATERIJALA, TONERA I TINTI</v>
      </c>
      <c r="D67" s="202" t="str">
        <f>UGOVORI!D67</f>
        <v>A200101</v>
      </c>
      <c r="E67" s="100" t="str">
        <f>UGOVORI!E67</f>
        <v>16.03.15.</v>
      </c>
      <c r="F67" s="205" t="str">
        <f>UGOVORI!F67</f>
        <v>31.12.15.</v>
      </c>
      <c r="G67" s="10">
        <f>UGOVORI!G67</f>
        <v>0</v>
      </c>
      <c r="H67" s="30">
        <f>UGOVORI!H67</f>
        <v>0</v>
      </c>
      <c r="I67" s="30">
        <f>UGOVORI!I67</f>
        <v>86760.8</v>
      </c>
      <c r="J67" s="30">
        <f>UGOVORI!J67</f>
        <v>0</v>
      </c>
      <c r="K67" s="13">
        <f>UGOVORI!K67</f>
        <v>86760.8</v>
      </c>
      <c r="L67" s="10">
        <f>UGOVORI!L67</f>
        <v>0</v>
      </c>
      <c r="M67" s="10">
        <f>UGOVORI!M67</f>
        <v>0</v>
      </c>
      <c r="N67" s="10">
        <f>UGOVORI!N67</f>
        <v>0</v>
      </c>
    </row>
    <row r="68" spans="1:14" x14ac:dyDescent="0.3">
      <c r="A68" s="33">
        <f>UGOVORI!A69</f>
        <v>65</v>
      </c>
      <c r="B68" s="29" t="str">
        <f>UGOVORI!B68</f>
        <v>JAVNA VATROGASNA POSTROJBA OTOKA KRKA</v>
      </c>
      <c r="C68" s="29" t="str">
        <f>UGOVORI!C68</f>
        <v>ANEX UG. O FINANCIRANJU JAVNE VATROG.POSTR.O.KRKA</v>
      </c>
      <c r="D68" s="202" t="str">
        <f>UGOVORI!D68</f>
        <v>A201801</v>
      </c>
      <c r="E68" s="114" t="str">
        <f>UGOVORI!E68</f>
        <v>01.01.15.</v>
      </c>
      <c r="F68" s="205" t="str">
        <f>UGOVORI!F68</f>
        <v>31.12.15.</v>
      </c>
      <c r="G68" s="10">
        <f>UGOVORI!G68</f>
        <v>0</v>
      </c>
      <c r="H68" s="30">
        <f>UGOVORI!H68</f>
        <v>0</v>
      </c>
      <c r="I68" s="30">
        <f>UGOVORI!I68</f>
        <v>0</v>
      </c>
      <c r="J68" s="30">
        <f>UGOVORI!J68</f>
        <v>113300</v>
      </c>
      <c r="K68" s="13">
        <f>UGOVORI!K68</f>
        <v>113300</v>
      </c>
      <c r="L68" s="10">
        <f>UGOVORI!L68</f>
        <v>0</v>
      </c>
      <c r="M68" s="10">
        <f>UGOVORI!M68</f>
        <v>0</v>
      </c>
      <c r="N68" s="10">
        <f>UGOVORI!N68</f>
        <v>0</v>
      </c>
    </row>
    <row r="69" spans="1:14" x14ac:dyDescent="0.3">
      <c r="A69" s="36">
        <f>UGOVORI!A70</f>
        <v>66</v>
      </c>
      <c r="B69" s="29" t="str">
        <f>UGOVORI!B69</f>
        <v>KBC RIJEKA</v>
      </c>
      <c r="C69" s="29" t="str">
        <f>UGOVORI!C69</f>
        <v>SPORAZUM O ZAJEDNIČKOM FINANC.UREĐENJA OKOLIŠA I FASADE KLINIKE ZA PEDIJATRIJU</v>
      </c>
      <c r="D69" s="202" t="str">
        <f>UGOVORI!D69</f>
        <v>A201902</v>
      </c>
      <c r="E69" s="205" t="str">
        <f>UGOVORI!E69</f>
        <v>01.01.14.</v>
      </c>
      <c r="F69" s="205" t="str">
        <f>UGOVORI!F69</f>
        <v>31.12.14.</v>
      </c>
      <c r="G69" s="10">
        <f>UGOVORI!G69</f>
        <v>0</v>
      </c>
      <c r="H69" s="30">
        <f>UGOVORI!H69</f>
        <v>0</v>
      </c>
      <c r="I69" s="30">
        <f>UGOVORI!I69</f>
        <v>0</v>
      </c>
      <c r="J69" s="30">
        <f>UGOVORI!J69</f>
        <v>0</v>
      </c>
      <c r="K69" s="13">
        <f>UGOVORI!K69</f>
        <v>0</v>
      </c>
      <c r="L69" s="7">
        <f>UGOVORI!L69</f>
        <v>0</v>
      </c>
      <c r="M69" s="7">
        <f>UGOVORI!M69</f>
        <v>0</v>
      </c>
      <c r="N69" s="7">
        <f>UGOVORI!N69</f>
        <v>0</v>
      </c>
    </row>
    <row r="70" spans="1:14" x14ac:dyDescent="0.3">
      <c r="A70" s="36">
        <f>UGOVORI!A71</f>
        <v>67</v>
      </c>
      <c r="B70" s="29" t="str">
        <f>UGOVORI!B70</f>
        <v>MAĐAREVIĆ ĐURO</v>
      </c>
      <c r="C70" s="29" t="str">
        <f>UGOVORI!C70</f>
        <v>UGOVOR O DJELU - VODIČ SV.MARKO</v>
      </c>
      <c r="D70" s="202" t="str">
        <f>UGOVORI!D70</f>
        <v>A201901</v>
      </c>
      <c r="E70" s="205" t="str">
        <f>UGOVORI!E70</f>
        <v>2015.</v>
      </c>
      <c r="F70" s="205" t="str">
        <f>UGOVORI!F70</f>
        <v>2015.</v>
      </c>
      <c r="G70" s="10">
        <f>UGOVORI!G70</f>
        <v>5650</v>
      </c>
      <c r="H70" s="30">
        <f>UGOVORI!H70</f>
        <v>0</v>
      </c>
      <c r="I70" s="30">
        <f>UGOVORI!I70</f>
        <v>0</v>
      </c>
      <c r="J70" s="30">
        <f>UGOVORI!J70</f>
        <v>0</v>
      </c>
      <c r="K70" s="13">
        <f>UGOVORI!K70</f>
        <v>5650</v>
      </c>
      <c r="L70" s="7">
        <f>UGOVORI!L70</f>
        <v>0</v>
      </c>
      <c r="M70" s="7">
        <f>UGOVORI!M70</f>
        <v>0</v>
      </c>
      <c r="N70" s="7">
        <f>UGOVORI!N70</f>
        <v>0</v>
      </c>
    </row>
    <row r="71" spans="1:14" x14ac:dyDescent="0.3">
      <c r="A71" s="36">
        <f>UGOVORI!A72</f>
        <v>68</v>
      </c>
      <c r="B71" s="29" t="str">
        <f>UGOVORI!B71</f>
        <v>MDK GRAĐEVINAR</v>
      </c>
      <c r="C71" s="29" t="str">
        <f>UGOVORI!C71</f>
        <v>O IZVOĐENJU RADOVA REKONSTRUKCIJE I ENERG.OBNOVE PROČELJA, KROVA ….</v>
      </c>
      <c r="D71" s="202" t="str">
        <f>UGOVORI!D71</f>
        <v>A201501</v>
      </c>
      <c r="E71" s="100" t="str">
        <f>UGOVORI!E71</f>
        <v>16.02.15.</v>
      </c>
      <c r="F71" s="100" t="str">
        <f>UGOVORI!F71</f>
        <v>15.06.15.</v>
      </c>
      <c r="G71" s="10">
        <f>UGOVORI!G71</f>
        <v>0</v>
      </c>
      <c r="H71" s="30">
        <f>UGOVORI!H71</f>
        <v>970406.40000000002</v>
      </c>
      <c r="I71" s="30">
        <f>UGOVORI!I71</f>
        <v>0</v>
      </c>
      <c r="J71" s="30">
        <f>UGOVORI!J71</f>
        <v>0</v>
      </c>
      <c r="K71" s="13">
        <f>UGOVORI!K71</f>
        <v>970406.40000000002</v>
      </c>
      <c r="L71" s="7">
        <f>UGOVORI!L71</f>
        <v>0</v>
      </c>
      <c r="M71" s="7">
        <f>UGOVORI!M71</f>
        <v>0</v>
      </c>
      <c r="N71" s="7">
        <f>UGOVORI!N71</f>
        <v>0</v>
      </c>
    </row>
    <row r="72" spans="1:14" x14ac:dyDescent="0.3">
      <c r="A72" s="36">
        <f>UGOVORI!A73</f>
        <v>69</v>
      </c>
      <c r="B72" s="29" t="str">
        <f>UGOVORI!B72</f>
        <v>MEGA MONT USLUGE D.O.O.</v>
      </c>
      <c r="C72" s="29" t="str">
        <f>UGOVORI!C72</f>
        <v>O ISPORUCI I UGRADNJI OPREME-HIDRAUČIČNI STUP</v>
      </c>
      <c r="D72" s="202" t="str">
        <f>UGOVORI!D72</f>
        <v>A201503</v>
      </c>
      <c r="E72" s="100" t="str">
        <f>UGOVORI!E72</f>
        <v>04.03.15.</v>
      </c>
      <c r="F72" s="100" t="str">
        <f>UGOVORI!F72</f>
        <v>06.04.15.</v>
      </c>
      <c r="G72" s="10">
        <f>UGOVORI!G72</f>
        <v>0</v>
      </c>
      <c r="H72" s="30">
        <f>UGOVORI!H72</f>
        <v>37663.15</v>
      </c>
      <c r="I72" s="30">
        <f>UGOVORI!I72</f>
        <v>0</v>
      </c>
      <c r="J72" s="30">
        <f>UGOVORI!J72</f>
        <v>0</v>
      </c>
      <c r="K72" s="13">
        <f>UGOVORI!K72</f>
        <v>37663.15</v>
      </c>
      <c r="L72" s="7">
        <f>UGOVORI!L72</f>
        <v>0</v>
      </c>
      <c r="M72" s="7">
        <f>UGOVORI!M72</f>
        <v>0</v>
      </c>
      <c r="N72" s="7">
        <f>UGOVORI!N72</f>
        <v>0</v>
      </c>
    </row>
    <row r="73" spans="1:14" x14ac:dyDescent="0.3">
      <c r="A73" s="36">
        <f>UGOVORI!A74</f>
        <v>70</v>
      </c>
      <c r="B73" s="108" t="str">
        <f>UGOVORI!B73</f>
        <v>MF ARHITEKTI D.O.O.</v>
      </c>
      <c r="C73" s="108" t="str">
        <f>UGOVORI!C73</f>
        <v>O IZRADI PROJEKTNE DOKUMENTACIJE ZA MRTVAČNICU BATOMALJA</v>
      </c>
      <c r="D73" s="202" t="str">
        <f>UGOVORI!D73</f>
        <v>A201302</v>
      </c>
      <c r="E73" s="100" t="str">
        <f>UGOVORI!E73</f>
        <v>2015.</v>
      </c>
      <c r="F73" s="100" t="str">
        <f>UGOVORI!F73</f>
        <v>2016.</v>
      </c>
      <c r="G73" s="10">
        <f>UGOVORI!G73</f>
        <v>27125</v>
      </c>
      <c r="H73" s="30">
        <f>UGOVORI!H73</f>
        <v>0</v>
      </c>
      <c r="I73" s="30">
        <f>UGOVORI!I73</f>
        <v>0</v>
      </c>
      <c r="J73" s="30">
        <f>UGOVORI!J73</f>
        <v>0</v>
      </c>
      <c r="K73" s="13">
        <f>UGOVORI!K73</f>
        <v>13562.5</v>
      </c>
      <c r="L73" s="10">
        <f>UGOVORI!L73</f>
        <v>13562.5</v>
      </c>
      <c r="M73" s="10">
        <f>UGOVORI!M73</f>
        <v>0</v>
      </c>
      <c r="N73" s="10">
        <f>UGOVORI!N73</f>
        <v>0</v>
      </c>
    </row>
    <row r="74" spans="1:14" x14ac:dyDescent="0.3">
      <c r="A74" s="36">
        <f>UGOVORI!A75</f>
        <v>71</v>
      </c>
      <c r="B74" s="29" t="str">
        <f>UGOVORI!B74</f>
        <v>MINISTARSTVO UNUTARNJIH POSLOVA</v>
      </c>
      <c r="C74" s="29" t="str">
        <f>UGOVORI!C74</f>
        <v>UG.O SUFINANCIRANJU SMJEŠTAJA 2 POLICIJSKA SLUŽBENIKA</v>
      </c>
      <c r="D74" s="202" t="str">
        <f>UGOVORI!D74</f>
        <v>A201902</v>
      </c>
      <c r="E74" s="205" t="str">
        <f>UGOVORI!E74</f>
        <v>2015.</v>
      </c>
      <c r="F74" s="205" t="str">
        <f>UGOVORI!F74</f>
        <v>2015.</v>
      </c>
      <c r="G74" s="10">
        <f>UGOVORI!G74</f>
        <v>0</v>
      </c>
      <c r="H74" s="30">
        <f>UGOVORI!H74</f>
        <v>0</v>
      </c>
      <c r="I74" s="30">
        <f>UGOVORI!I74</f>
        <v>0</v>
      </c>
      <c r="J74" s="30">
        <f>UGOVORI!J74</f>
        <v>7068</v>
      </c>
      <c r="K74" s="13">
        <f>UGOVORI!K74</f>
        <v>7068</v>
      </c>
      <c r="L74" s="7">
        <f>UGOVORI!L74</f>
        <v>0</v>
      </c>
      <c r="M74" s="7">
        <f>UGOVORI!M74</f>
        <v>0</v>
      </c>
      <c r="N74" s="7">
        <f>UGOVORI!N74</f>
        <v>0</v>
      </c>
    </row>
    <row r="75" spans="1:14" x14ac:dyDescent="0.3">
      <c r="A75" s="36">
        <f>UGOVORI!A76</f>
        <v>72</v>
      </c>
      <c r="B75" s="29" t="str">
        <f>UGOVORI!B75</f>
        <v>NASTAVNI ZAVOD ZA JAVNO ZDRAVSTVO</v>
      </c>
      <c r="C75" s="29" t="str">
        <f>UGOVORI!C75</f>
        <v>PROGRAM MJERA I NADZOR NAD DDD MJERAMA</v>
      </c>
      <c r="D75" s="202" t="str">
        <f>UGOVORI!D75</f>
        <v>A201007</v>
      </c>
      <c r="E75" s="226" t="str">
        <f>UGOVORI!E75</f>
        <v>NEODREĐENO</v>
      </c>
      <c r="F75" s="226"/>
      <c r="G75" s="10">
        <f>UGOVORI!G75</f>
        <v>12565</v>
      </c>
      <c r="H75" s="30">
        <f>UGOVORI!H75</f>
        <v>0</v>
      </c>
      <c r="I75" s="30">
        <f>UGOVORI!I75</f>
        <v>0</v>
      </c>
      <c r="J75" s="30">
        <f>UGOVORI!J75</f>
        <v>0</v>
      </c>
      <c r="K75" s="13">
        <f>UGOVORI!K75</f>
        <v>12565</v>
      </c>
      <c r="L75" s="10">
        <f>UGOVORI!L75</f>
        <v>0</v>
      </c>
      <c r="M75" s="10">
        <f>UGOVORI!M75</f>
        <v>0</v>
      </c>
      <c r="N75" s="10">
        <f>UGOVORI!N75</f>
        <v>0</v>
      </c>
    </row>
    <row r="76" spans="1:14" x14ac:dyDescent="0.3">
      <c r="A76" s="36">
        <f>UGOVORI!A77</f>
        <v>73</v>
      </c>
      <c r="B76" s="29" t="str">
        <f>UGOVORI!B76</f>
        <v>NOVI LIST D.D.</v>
      </c>
      <c r="C76" s="29" t="str">
        <f>UGOVORI!C76</f>
        <v>ZAKUP STRANICE U OTOČKOM NOVOM LISTU</v>
      </c>
      <c r="D76" s="202" t="str">
        <f>UGOVORI!D76</f>
        <v>A100101</v>
      </c>
      <c r="E76" s="205" t="str">
        <f>UGOVORI!E76</f>
        <v>01.01.15.</v>
      </c>
      <c r="F76" s="205" t="str">
        <f>UGOVORI!F76</f>
        <v>31.12.15.</v>
      </c>
      <c r="G76" s="10">
        <f>UGOVORI!G76</f>
        <v>18750</v>
      </c>
      <c r="H76" s="30">
        <f>UGOVORI!H76</f>
        <v>0</v>
      </c>
      <c r="I76" s="30">
        <f>UGOVORI!I76</f>
        <v>0</v>
      </c>
      <c r="J76" s="30">
        <f>UGOVORI!J76</f>
        <v>0</v>
      </c>
      <c r="K76" s="13">
        <f>UGOVORI!K76</f>
        <v>18750</v>
      </c>
      <c r="L76" s="10">
        <f>UGOVORI!L76</f>
        <v>0</v>
      </c>
      <c r="M76" s="10">
        <f>UGOVORI!M76</f>
        <v>0</v>
      </c>
      <c r="N76" s="10">
        <f>UGOVORI!N76</f>
        <v>0</v>
      </c>
    </row>
    <row r="77" spans="1:14" x14ac:dyDescent="0.3">
      <c r="A77" s="36">
        <f>UGOVORI!A78</f>
        <v>74</v>
      </c>
      <c r="B77" s="29" t="str">
        <f>UGOVORI!B77</f>
        <v>ODVJETNIČKO DRUŠTVO KOVAČEVIĆ, KOREN I PARTNERI</v>
      </c>
      <c r="C77" s="29" t="str">
        <f>UGOVORI!C77</f>
        <v>UGOVOR O ZASTUPANJU - ODVJETNIČKE USLUGE</v>
      </c>
      <c r="D77" s="202" t="str">
        <f>UGOVORI!D77</f>
        <v>A200002</v>
      </c>
      <c r="E77" s="205" t="str">
        <f>UGOVORI!E77</f>
        <v>01.01.15.</v>
      </c>
      <c r="F77" s="205" t="str">
        <f>UGOVORI!F77</f>
        <v>31.12.15.</v>
      </c>
      <c r="G77" s="10">
        <f>UGOVORI!G77</f>
        <v>102500</v>
      </c>
      <c r="H77" s="30">
        <f>UGOVORI!H77</f>
        <v>0</v>
      </c>
      <c r="I77" s="30">
        <f>UGOVORI!I77</f>
        <v>0</v>
      </c>
      <c r="J77" s="30">
        <f>UGOVORI!J77</f>
        <v>0</v>
      </c>
      <c r="K77" s="13">
        <f>UGOVORI!K77</f>
        <v>102500</v>
      </c>
      <c r="L77" s="10">
        <f>UGOVORI!L77</f>
        <v>0</v>
      </c>
      <c r="M77" s="10">
        <f>UGOVORI!M77</f>
        <v>0</v>
      </c>
      <c r="N77" s="10">
        <f>UGOVORI!N77</f>
        <v>0</v>
      </c>
    </row>
    <row r="78" spans="1:14" x14ac:dyDescent="0.3">
      <c r="A78" s="36">
        <f>UGOVORI!A79</f>
        <v>75</v>
      </c>
      <c r="B78" s="29" t="str">
        <f>UGOVORI!B78</f>
        <v>OPĆINA VRBNIK</v>
      </c>
      <c r="C78" s="29" t="str">
        <f>UGOVORI!C78</f>
        <v>SPORAZUM O PLAĆANJU NAKNADE ZA LOKACIJU ODLAGALIŠTA TRESKAVAC</v>
      </c>
      <c r="D78" s="202" t="str">
        <f>UGOVORI!D78</f>
        <v>A200002</v>
      </c>
      <c r="E78" s="226" t="str">
        <f>UGOVORI!E78</f>
        <v>NEODREĐENO</v>
      </c>
      <c r="F78" s="226"/>
      <c r="G78" s="10">
        <f>UGOVORI!G78</f>
        <v>70000</v>
      </c>
      <c r="H78" s="30">
        <f>UGOVORI!H78</f>
        <v>0</v>
      </c>
      <c r="I78" s="30">
        <f>UGOVORI!I78</f>
        <v>0</v>
      </c>
      <c r="J78" s="30">
        <f>UGOVORI!J78</f>
        <v>0</v>
      </c>
      <c r="K78" s="13">
        <f>UGOVORI!K78</f>
        <v>70000</v>
      </c>
      <c r="L78" s="10">
        <f>UGOVORI!L78</f>
        <v>70000</v>
      </c>
      <c r="M78" s="10">
        <f>UGOVORI!M78</f>
        <v>70000</v>
      </c>
      <c r="N78" s="10">
        <f>UGOVORI!N78</f>
        <v>70000</v>
      </c>
    </row>
    <row r="79" spans="1:14" x14ac:dyDescent="0.3">
      <c r="A79" s="36">
        <f>UGOVORI!A80</f>
        <v>76</v>
      </c>
      <c r="B79" s="29" t="str">
        <f>UGOVORI!B79</f>
        <v>OSNOVNA ŠKOLA FRAN KRSTO FRANKOPAN KRK</v>
      </c>
      <c r="C79" s="29" t="str">
        <f>UGOVORI!C79</f>
        <v>O FINANCIRANJU IZBORNOG PROGRAMA I VODITELJSTVA U PŠ BAŠKA</v>
      </c>
      <c r="D79" s="202" t="str">
        <f>UGOVORI!D79</f>
        <v>A200201</v>
      </c>
      <c r="E79" s="205" t="str">
        <f>UGOVORI!E79</f>
        <v>01.09.14.</v>
      </c>
      <c r="F79" s="205" t="str">
        <f>UGOVORI!F79</f>
        <v>31.08.15.</v>
      </c>
      <c r="G79" s="10">
        <f>UGOVORI!G79</f>
        <v>0</v>
      </c>
      <c r="H79" s="30">
        <f>UGOVORI!H79</f>
        <v>0</v>
      </c>
      <c r="I79" s="30">
        <f>UGOVORI!I79</f>
        <v>0</v>
      </c>
      <c r="J79" s="30">
        <f>UGOVORI!J79</f>
        <v>16660.32</v>
      </c>
      <c r="K79" s="13">
        <f>UGOVORI!K79</f>
        <v>11106.88</v>
      </c>
      <c r="L79" s="10">
        <f>UGOVORI!L79</f>
        <v>0</v>
      </c>
      <c r="M79" s="10">
        <f>UGOVORI!M79</f>
        <v>0</v>
      </c>
      <c r="N79" s="10">
        <f>UGOVORI!N79</f>
        <v>0</v>
      </c>
    </row>
    <row r="80" spans="1:14" x14ac:dyDescent="0.3">
      <c r="A80" s="36">
        <f>UGOVORI!A81</f>
        <v>77</v>
      </c>
      <c r="B80" s="29" t="str">
        <f>UGOVORI!B80</f>
        <v>OSNOVNA ŠKOLA FRAN KRSTO FRANKOPAN KRK</v>
      </c>
      <c r="C80" s="29" t="str">
        <f>UGOVORI!C80</f>
        <v>O FINANCIRANJU IZBORNOG PROGRAMA I VODITELJSTVA U PŠ BAŠKA</v>
      </c>
      <c r="D80" s="202" t="str">
        <f>UGOVORI!D80</f>
        <v>A200201</v>
      </c>
      <c r="E80" s="205" t="str">
        <f>UGOVORI!E80</f>
        <v>01.09.15.</v>
      </c>
      <c r="F80" s="205" t="str">
        <f>UGOVORI!F80</f>
        <v>31.08.16.</v>
      </c>
      <c r="G80" s="10">
        <f>UGOVORI!G80</f>
        <v>0</v>
      </c>
      <c r="H80" s="30">
        <f>UGOVORI!H80</f>
        <v>0</v>
      </c>
      <c r="I80" s="30">
        <f>UGOVORI!I80</f>
        <v>0</v>
      </c>
      <c r="J80" s="30">
        <f>UGOVORI!J80</f>
        <v>16660.32</v>
      </c>
      <c r="K80" s="13">
        <f>UGOVORI!K80</f>
        <v>5553.44</v>
      </c>
      <c r="L80" s="10">
        <f>UGOVORI!L80</f>
        <v>11106.88</v>
      </c>
      <c r="M80" s="10">
        <f>UGOVORI!M80</f>
        <v>0</v>
      </c>
      <c r="N80" s="10">
        <f>UGOVORI!N80</f>
        <v>0</v>
      </c>
    </row>
    <row r="81" spans="1:14" x14ac:dyDescent="0.3">
      <c r="A81" s="106">
        <f>UGOVORI!A82</f>
        <v>78</v>
      </c>
      <c r="B81" s="29" t="str">
        <f>UGOVORI!B81</f>
        <v>PODRUČNA VATROGASNA ZAJEDNICA OTOKA KRKA</v>
      </c>
      <c r="C81" s="29" t="str">
        <f>UGOVORI!C81</f>
        <v>UGOVOR O SUFINANCIRANJU PROTUPOŽARNIH AKTIVNOSTI 2015.</v>
      </c>
      <c r="D81" s="202" t="str">
        <f>UGOVORI!D81</f>
        <v>A201801</v>
      </c>
      <c r="E81" s="205" t="str">
        <f>UGOVORI!E81</f>
        <v>01.06.15.</v>
      </c>
      <c r="F81" s="205" t="str">
        <f>UGOVORI!F81</f>
        <v>30.09.15.</v>
      </c>
      <c r="G81" s="10">
        <f>UGOVORI!G81</f>
        <v>0</v>
      </c>
      <c r="H81" s="30">
        <f>UGOVORI!H81</f>
        <v>0</v>
      </c>
      <c r="I81" s="30">
        <f>UGOVORI!I81</f>
        <v>0</v>
      </c>
      <c r="J81" s="30">
        <f>UGOVORI!J81</f>
        <v>10000</v>
      </c>
      <c r="K81" s="13">
        <f>UGOVORI!K81</f>
        <v>10000</v>
      </c>
      <c r="L81" s="10">
        <f>UGOVORI!L81</f>
        <v>0</v>
      </c>
      <c r="M81" s="10">
        <f>UGOVORI!M81</f>
        <v>0</v>
      </c>
      <c r="N81" s="10">
        <f>UGOVORI!N81</f>
        <v>0</v>
      </c>
    </row>
    <row r="82" spans="1:14" x14ac:dyDescent="0.3">
      <c r="A82" s="36">
        <f>UGOVORI!A83</f>
        <v>79</v>
      </c>
      <c r="B82" s="29" t="str">
        <f>UGOVORI!B82</f>
        <v>PONIKVE EKO OTOK KRK DOO</v>
      </c>
      <c r="C82" s="43" t="str">
        <f>UGOVORI!C82</f>
        <v>SPORAZUM O IZRADI BAZE PROSTORNIH I NEPROSTORNIH PODATAKA OTOKA KRKA</v>
      </c>
      <c r="D82" s="202" t="str">
        <f>UGOVORI!D82</f>
        <v>K201302</v>
      </c>
      <c r="E82" s="105" t="str">
        <f>UGOVORI!E82</f>
        <v>2014.</v>
      </c>
      <c r="F82" s="105" t="str">
        <f>UGOVORI!F82</f>
        <v>2017.</v>
      </c>
      <c r="G82" s="10">
        <f>UGOVORI!G82</f>
        <v>1061054</v>
      </c>
      <c r="H82" s="30">
        <f>UGOVORI!H82</f>
        <v>0</v>
      </c>
      <c r="I82" s="30">
        <f>UGOVORI!I82</f>
        <v>0</v>
      </c>
      <c r="J82" s="30">
        <f>UGOVORI!J82</f>
        <v>0</v>
      </c>
      <c r="K82" s="13">
        <f>UGOVORI!K82</f>
        <v>322014</v>
      </c>
      <c r="L82" s="10">
        <f>UGOVORI!L82</f>
        <v>375250</v>
      </c>
      <c r="M82" s="10">
        <f>UGOVORI!M82</f>
        <v>41776</v>
      </c>
      <c r="N82" s="10">
        <f>UGOVORI!N82</f>
        <v>0</v>
      </c>
    </row>
    <row r="83" spans="1:14" x14ac:dyDescent="0.3">
      <c r="A83" s="36">
        <f>UGOVORI!A84</f>
        <v>80</v>
      </c>
      <c r="B83" s="29" t="str">
        <f>UGOVORI!B83</f>
        <v>PRIMORSKO-GORANSKA ŽUPANIJA</v>
      </c>
      <c r="C83" s="29" t="str">
        <f>UGOVORI!C83</f>
        <v>O IZDAVANJU I TISKANJU SLUŽBENIH NOVINA</v>
      </c>
      <c r="D83" s="202" t="str">
        <f>UGOVORI!D83</f>
        <v>A200002</v>
      </c>
      <c r="E83" s="226" t="str">
        <f>UGOVORI!E83</f>
        <v>NEODREĐENO</v>
      </c>
      <c r="F83" s="226"/>
      <c r="G83" s="10">
        <f>UGOVORI!G83</f>
        <v>41855</v>
      </c>
      <c r="H83" s="30">
        <f>UGOVORI!H83</f>
        <v>0</v>
      </c>
      <c r="I83" s="30">
        <f>UGOVORI!I83</f>
        <v>0</v>
      </c>
      <c r="J83" s="30">
        <f>UGOVORI!J83</f>
        <v>0</v>
      </c>
      <c r="K83" s="13">
        <f>UGOVORI!K83</f>
        <v>41855</v>
      </c>
      <c r="L83" s="10">
        <f>UGOVORI!L83</f>
        <v>0</v>
      </c>
      <c r="M83" s="10">
        <f>UGOVORI!M83</f>
        <v>0</v>
      </c>
      <c r="N83" s="10">
        <f>UGOVORI!N83</f>
        <v>0</v>
      </c>
    </row>
    <row r="84" spans="1:14" x14ac:dyDescent="0.3">
      <c r="A84" s="36">
        <f>UGOVORI!A85</f>
        <v>81</v>
      </c>
      <c r="B84" s="29" t="str">
        <f>UGOVORI!B84</f>
        <v>PRIMORSKO-GORANSKA ŽUPANIJA / TZ PGŽ</v>
      </c>
      <c r="C84" s="43" t="str">
        <f>UGOVORI!C84</f>
        <v>O UDRUŽIVANJU NOVČANIH SREDSTAVA ZA SUF.KAMPANJE OGLAŠAVANJA S AVIO PRIJEVOZNICIMA</v>
      </c>
      <c r="D84" s="202" t="str">
        <f>UGOVORI!D84</f>
        <v>A201901</v>
      </c>
      <c r="E84" s="205" t="str">
        <f>UGOVORI!E84</f>
        <v>01.01.15.</v>
      </c>
      <c r="F84" s="205" t="str">
        <f>UGOVORI!F84</f>
        <v>31.12.15.</v>
      </c>
      <c r="G84" s="10">
        <f>UGOVORI!G84</f>
        <v>0</v>
      </c>
      <c r="H84" s="30">
        <f>UGOVORI!H84</f>
        <v>0</v>
      </c>
      <c r="I84" s="30">
        <f>UGOVORI!I84</f>
        <v>0</v>
      </c>
      <c r="J84" s="168">
        <f>UGOVORI!J84</f>
        <v>48690.63</v>
      </c>
      <c r="K84" s="41">
        <f>UGOVORI!K84</f>
        <v>48690.63</v>
      </c>
      <c r="L84" s="10">
        <f>UGOVORI!L84</f>
        <v>0</v>
      </c>
      <c r="M84" s="10">
        <f>UGOVORI!M84</f>
        <v>0</v>
      </c>
      <c r="N84" s="10">
        <f>UGOVORI!N84</f>
        <v>0</v>
      </c>
    </row>
    <row r="85" spans="1:14" x14ac:dyDescent="0.3">
      <c r="A85" s="36">
        <f>UGOVORI!A86</f>
        <v>82</v>
      </c>
      <c r="B85" s="29" t="str">
        <f>UGOVORI!B85</f>
        <v>PROENERGY D.O.O.</v>
      </c>
      <c r="C85" s="43" t="str">
        <f>UGOVORI!C85</f>
        <v>UG.O OPSKRBI EL.ENERGIJOM POVLAŠTENOG KUPCA i ANEX UG.-DO ZAVRŠ.JAV.NADM.</v>
      </c>
      <c r="D85" s="202" t="str">
        <f>UGOVORI!D85</f>
        <v>A200002</v>
      </c>
      <c r="E85" s="205" t="str">
        <f>UGOVORI!E85</f>
        <v>2015.</v>
      </c>
      <c r="F85" s="205" t="str">
        <f>UGOVORI!F85</f>
        <v>2015.</v>
      </c>
      <c r="G85" s="10">
        <f>UGOVORI!G85</f>
        <v>267972.61</v>
      </c>
      <c r="H85" s="30">
        <f>UGOVORI!H85</f>
        <v>0</v>
      </c>
      <c r="I85" s="30">
        <f>UGOVORI!I85</f>
        <v>0</v>
      </c>
      <c r="J85" s="30">
        <f>UGOVORI!J85</f>
        <v>0</v>
      </c>
      <c r="K85" s="13">
        <f>UGOVORI!K85</f>
        <v>267972.61</v>
      </c>
      <c r="L85" s="7">
        <f>UGOVORI!L85</f>
        <v>0</v>
      </c>
      <c r="M85" s="7">
        <f>UGOVORI!M85</f>
        <v>0</v>
      </c>
      <c r="N85" s="7">
        <f>UGOVORI!N85</f>
        <v>0</v>
      </c>
    </row>
    <row r="86" spans="1:14" x14ac:dyDescent="0.3">
      <c r="A86" s="36">
        <f>UGOVORI!A87</f>
        <v>83</v>
      </c>
      <c r="B86" s="29" t="str">
        <f>UGOVORI!B86</f>
        <v>PROJEKTNI BIRO P45 D.O.O.</v>
      </c>
      <c r="C86" s="43" t="str">
        <f>UGOVORI!C86</f>
        <v>IZRADA PROJEKTNE DOKUMENTACIJE ZA NERAZVRSTANE CESTE</v>
      </c>
      <c r="D86" s="202" t="str">
        <f>UGOVORI!D86</f>
        <v>K201302</v>
      </c>
      <c r="E86" s="205" t="str">
        <f>UGOVORI!E86</f>
        <v>2015.</v>
      </c>
      <c r="F86" s="205" t="str">
        <f>UGOVORI!F86</f>
        <v>2016.</v>
      </c>
      <c r="G86" s="10">
        <f>UGOVORI!G86</f>
        <v>269375</v>
      </c>
      <c r="H86" s="30">
        <f>UGOVORI!H86</f>
        <v>0</v>
      </c>
      <c r="I86" s="30">
        <f>UGOVORI!I86</f>
        <v>0</v>
      </c>
      <c r="J86" s="30">
        <f>UGOVORI!J86</f>
        <v>0</v>
      </c>
      <c r="K86" s="13">
        <f>UGOVORI!K86</f>
        <v>77500</v>
      </c>
      <c r="L86" s="7">
        <f>UGOVORI!L86</f>
        <v>0</v>
      </c>
      <c r="M86" s="10">
        <f>UGOVORI!M86</f>
        <v>191875</v>
      </c>
      <c r="N86" s="7">
        <f>UGOVORI!N86</f>
        <v>0</v>
      </c>
    </row>
    <row r="87" spans="1:14" x14ac:dyDescent="0.3">
      <c r="A87" s="36">
        <f>UGOVORI!A88</f>
        <v>84</v>
      </c>
      <c r="B87" s="29" t="str">
        <f>UGOVORI!B87</f>
        <v>RADIO OK</v>
      </c>
      <c r="C87" s="29" t="str">
        <f>UGOVORI!C87</f>
        <v>PRAĆENJE DOGAĐAJA I EMITIRANJE EMISIJA</v>
      </c>
      <c r="D87" s="202" t="str">
        <f>UGOVORI!D87</f>
        <v>A100101</v>
      </c>
      <c r="E87" s="205" t="str">
        <f>UGOVORI!E87</f>
        <v>01.01.15.</v>
      </c>
      <c r="F87" s="205" t="str">
        <f>UGOVORI!F87</f>
        <v>31.12.15.</v>
      </c>
      <c r="G87" s="10">
        <f>UGOVORI!G87</f>
        <v>58000</v>
      </c>
      <c r="H87" s="30">
        <f>UGOVORI!H87</f>
        <v>0</v>
      </c>
      <c r="I87" s="30">
        <f>UGOVORI!I87</f>
        <v>0</v>
      </c>
      <c r="J87" s="30">
        <f>UGOVORI!J87</f>
        <v>0</v>
      </c>
      <c r="K87" s="13">
        <f>UGOVORI!K87</f>
        <v>58000</v>
      </c>
      <c r="L87" s="10">
        <f>UGOVORI!L87</f>
        <v>0</v>
      </c>
      <c r="M87" s="10">
        <f>UGOVORI!M87</f>
        <v>0</v>
      </c>
      <c r="N87" s="10">
        <f>UGOVORI!N87</f>
        <v>0</v>
      </c>
    </row>
    <row r="88" spans="1:14" x14ac:dyDescent="0.3">
      <c r="A88" s="36">
        <f>UGOVORI!A89</f>
        <v>85</v>
      </c>
      <c r="B88" s="29" t="str">
        <f>UGOVORI!B88</f>
        <v>RI-ING NET D.O.O.</v>
      </c>
      <c r="C88" s="29" t="str">
        <f>UGOVORI!C88</f>
        <v>KORIŠTENJE SUSTAVA PAZIGRAD S NADOGRADNJOM NA SUSTAV GRADSKO OKO</v>
      </c>
      <c r="D88" s="202" t="str">
        <f>UGOVORI!D88</f>
        <v>A201201</v>
      </c>
      <c r="E88" s="205" t="str">
        <f>UGOVORI!E88</f>
        <v>01.01.15.</v>
      </c>
      <c r="F88" s="205" t="str">
        <f>UGOVORI!F88</f>
        <v>31.12.15.</v>
      </c>
      <c r="G88" s="10">
        <f>UGOVORI!G88</f>
        <v>79995</v>
      </c>
      <c r="H88" s="30">
        <f>UGOVORI!H88</f>
        <v>0</v>
      </c>
      <c r="I88" s="30">
        <f>UGOVORI!I88</f>
        <v>0</v>
      </c>
      <c r="J88" s="30">
        <f>UGOVORI!J88</f>
        <v>0</v>
      </c>
      <c r="K88" s="13">
        <f>UGOVORI!K88</f>
        <v>79995</v>
      </c>
      <c r="L88" s="7">
        <f>UGOVORI!L88</f>
        <v>0</v>
      </c>
      <c r="M88" s="7">
        <f>UGOVORI!M88</f>
        <v>0</v>
      </c>
      <c r="N88" s="7">
        <f>UGOVORI!N88</f>
        <v>0</v>
      </c>
    </row>
    <row r="89" spans="1:14" x14ac:dyDescent="0.3">
      <c r="A89" s="36">
        <f>UGOVORI!A90</f>
        <v>86</v>
      </c>
      <c r="B89" s="29" t="str">
        <f>UGOVORI!B89</f>
        <v>STUDENTSKI CENTAR RIJEKA</v>
      </c>
      <c r="C89" s="108" t="str">
        <f>UGOVORI!C89</f>
        <v>UG.O DJELU REDOVITOG STUDENTA-DARIO DEKOVIĆ, BIJELA PATROLA</v>
      </c>
      <c r="D89" s="202" t="str">
        <f>UGOVORI!D89</f>
        <v>A201902</v>
      </c>
      <c r="E89" s="205" t="str">
        <f>UGOVORI!E89</f>
        <v>15.07.15.</v>
      </c>
      <c r="F89" s="205" t="str">
        <f>UGOVORI!F89</f>
        <v>31.07.15.</v>
      </c>
      <c r="G89" s="10">
        <f>UGOVORI!G89</f>
        <v>1836.1</v>
      </c>
      <c r="H89" s="11">
        <f>UGOVORI!H89</f>
        <v>0</v>
      </c>
      <c r="I89" s="11">
        <f>UGOVORI!I89</f>
        <v>0</v>
      </c>
      <c r="J89" s="11">
        <f>UGOVORI!J89</f>
        <v>0</v>
      </c>
      <c r="K89" s="13">
        <f>UGOVORI!K89</f>
        <v>1836.1</v>
      </c>
      <c r="L89" s="7">
        <f>UGOVORI!L89</f>
        <v>0</v>
      </c>
      <c r="M89" s="7">
        <f>UGOVORI!M89</f>
        <v>0</v>
      </c>
      <c r="N89" s="7">
        <f>UGOVORI!N89</f>
        <v>0</v>
      </c>
    </row>
    <row r="90" spans="1:14" x14ac:dyDescent="0.3">
      <c r="A90" s="36">
        <f>UGOVORI!A91</f>
        <v>87</v>
      </c>
      <c r="B90" s="29" t="str">
        <f>UGOVORI!B90</f>
        <v>STUDENTSKI CENTAR RIJEKA</v>
      </c>
      <c r="C90" s="108" t="str">
        <f>UGOVORI!C90</f>
        <v>UG.O DJELU REDOVITOG STUDENTA-DARIO DEKOVIĆ, BIJELA PATROLA</v>
      </c>
      <c r="D90" s="202" t="str">
        <f>UGOVORI!D90</f>
        <v>A201902</v>
      </c>
      <c r="E90" s="205" t="str">
        <f>UGOVORI!E90</f>
        <v>01.08.15.</v>
      </c>
      <c r="F90" s="205" t="str">
        <f>UGOVORI!F90</f>
        <v>31.08.15.</v>
      </c>
      <c r="G90" s="10">
        <f>UGOVORI!G90</f>
        <v>3240.18</v>
      </c>
      <c r="H90" s="11">
        <f>UGOVORI!H90</f>
        <v>0</v>
      </c>
      <c r="I90" s="11">
        <f>UGOVORI!I90</f>
        <v>0</v>
      </c>
      <c r="J90" s="11">
        <f>UGOVORI!J90</f>
        <v>0</v>
      </c>
      <c r="K90" s="13">
        <f>UGOVORI!K90</f>
        <v>3240.18</v>
      </c>
      <c r="L90" s="7">
        <f>UGOVORI!L90</f>
        <v>0</v>
      </c>
      <c r="M90" s="7">
        <f>UGOVORI!M90</f>
        <v>0</v>
      </c>
      <c r="N90" s="7">
        <f>UGOVORI!N90</f>
        <v>0</v>
      </c>
    </row>
    <row r="91" spans="1:14" x14ac:dyDescent="0.3">
      <c r="A91" s="36">
        <f>UGOVORI!A92</f>
        <v>88</v>
      </c>
      <c r="B91" s="29" t="str">
        <f>UGOVORI!B91</f>
        <v>TAPPES D.O.O.</v>
      </c>
      <c r="C91" s="29" t="str">
        <f>UGOVORI!C91</f>
        <v xml:space="preserve">O NAJMU DRŽAČA </v>
      </c>
      <c r="D91" s="202" t="str">
        <f>UGOVORI!D91</f>
        <v>A200002</v>
      </c>
      <c r="E91" s="226" t="str">
        <f>UGOVORI!E91</f>
        <v>NEODREĐENO</v>
      </c>
      <c r="F91" s="226"/>
      <c r="G91" s="10">
        <f>UGOVORI!G91</f>
        <v>3690.04</v>
      </c>
      <c r="H91" s="30">
        <f>UGOVORI!H91</f>
        <v>0</v>
      </c>
      <c r="I91" s="30">
        <f>UGOVORI!I91</f>
        <v>0</v>
      </c>
      <c r="J91" s="30">
        <f>UGOVORI!J91</f>
        <v>0</v>
      </c>
      <c r="K91" s="13">
        <f>UGOVORI!K91</f>
        <v>3690.04</v>
      </c>
      <c r="L91" s="10">
        <f>UGOVORI!L91</f>
        <v>0</v>
      </c>
      <c r="M91" s="10">
        <f>UGOVORI!M91</f>
        <v>0</v>
      </c>
      <c r="N91" s="10">
        <f>UGOVORI!N91</f>
        <v>0</v>
      </c>
    </row>
    <row r="92" spans="1:14" x14ac:dyDescent="0.3">
      <c r="A92" s="36">
        <f>UGOVORI!A93</f>
        <v>89</v>
      </c>
      <c r="B92" s="29" t="str">
        <f>UGOVORI!B92</f>
        <v>TD BAŠKA DOO</v>
      </c>
      <c r="C92" s="29" t="str">
        <f>UGOVORI!C92</f>
        <v>ODRŽAVANJE ZELENIH POVRŠINA</v>
      </c>
      <c r="D92" s="202" t="str">
        <f>UGOVORI!D92</f>
        <v>A201003</v>
      </c>
      <c r="E92" s="105" t="str">
        <f>UGOVORI!E92</f>
        <v>01.01.13.</v>
      </c>
      <c r="F92" s="105" t="str">
        <f>UGOVORI!F92</f>
        <v>31.12.16.</v>
      </c>
      <c r="G92" s="10">
        <f>UGOVORI!G92</f>
        <v>1096538.3500000001</v>
      </c>
      <c r="H92" s="30">
        <f>UGOVORI!H92</f>
        <v>0</v>
      </c>
      <c r="I92" s="30">
        <f>UGOVORI!I92</f>
        <v>0</v>
      </c>
      <c r="J92" s="30">
        <f>UGOVORI!J92</f>
        <v>0</v>
      </c>
      <c r="K92" s="13">
        <f>UGOVORI!K92</f>
        <v>1096538.3500000001</v>
      </c>
      <c r="L92" s="10">
        <f>UGOVORI!L92</f>
        <v>0</v>
      </c>
      <c r="M92" s="10">
        <f>UGOVORI!M92</f>
        <v>0</v>
      </c>
      <c r="N92" s="10">
        <f>UGOVORI!N92</f>
        <v>0</v>
      </c>
    </row>
    <row r="93" spans="1:14" ht="129.6" x14ac:dyDescent="0.3">
      <c r="A93" s="36">
        <f>UGOVORI!A94</f>
        <v>90</v>
      </c>
      <c r="B93" s="29" t="str">
        <f>UGOVORI!B93</f>
        <v>TD BAŠKA DOO</v>
      </c>
      <c r="C93" s="29" t="str">
        <f>UGOVORI!C93</f>
        <v>REDOVNO ODRŽAVANJE KOMUNALNE INFRASTRUKTURE</v>
      </c>
      <c r="D93" s="107" t="str">
        <f>UGOVORI!D93</f>
        <v>A201001 A201004 A201005 A201006 A201007 A201008 A201009 A201501 A201901</v>
      </c>
      <c r="E93" s="205" t="str">
        <f>UGOVORI!E93</f>
        <v>01.01.15.</v>
      </c>
      <c r="F93" s="205" t="str">
        <f>UGOVORI!F93</f>
        <v>31.12.15.</v>
      </c>
      <c r="G93" s="10">
        <f>UGOVORI!G93</f>
        <v>2156715.2799999998</v>
      </c>
      <c r="H93" s="30">
        <f>UGOVORI!H93</f>
        <v>0</v>
      </c>
      <c r="I93" s="30">
        <f>UGOVORI!I93</f>
        <v>0</v>
      </c>
      <c r="J93" s="30">
        <f>UGOVORI!J93</f>
        <v>0</v>
      </c>
      <c r="K93" s="13">
        <f>UGOVORI!K93</f>
        <v>2156715.2799999998</v>
      </c>
      <c r="L93" s="10">
        <f>UGOVORI!L93</f>
        <v>0</v>
      </c>
      <c r="M93" s="10">
        <f>UGOVORI!M93</f>
        <v>0</v>
      </c>
      <c r="N93" s="10">
        <f>UGOVORI!N93</f>
        <v>0</v>
      </c>
    </row>
    <row r="94" spans="1:14" x14ac:dyDescent="0.3">
      <c r="A94" s="36">
        <f>UGOVORI!A95</f>
        <v>91</v>
      </c>
      <c r="B94" s="29" t="str">
        <f>UGOVORI!B94</f>
        <v>TD BAŠKA DOO</v>
      </c>
      <c r="C94" s="29" t="str">
        <f>UGOVORI!C94</f>
        <v>UGOVOR O PRUŽANJU USLUGE ČIŠĆENJA PROSTORIJA</v>
      </c>
      <c r="D94" s="107" t="str">
        <f>UGOVORI!D94</f>
        <v>A200002</v>
      </c>
      <c r="E94" s="226" t="str">
        <f>UGOVORI!E94</f>
        <v>NEODREĐENO</v>
      </c>
      <c r="F94" s="226"/>
      <c r="G94" s="10">
        <f>UGOVORI!G94</f>
        <v>40000</v>
      </c>
      <c r="H94" s="30">
        <f>UGOVORI!H94</f>
        <v>0</v>
      </c>
      <c r="I94" s="30">
        <f>UGOVORI!I94</f>
        <v>0</v>
      </c>
      <c r="J94" s="30">
        <f>UGOVORI!J94</f>
        <v>0</v>
      </c>
      <c r="K94" s="13">
        <f>UGOVORI!K94</f>
        <v>40000</v>
      </c>
      <c r="L94" s="10">
        <f>UGOVORI!L94</f>
        <v>40000</v>
      </c>
      <c r="M94" s="10">
        <f>UGOVORI!M94</f>
        <v>40000</v>
      </c>
      <c r="N94" s="10">
        <f>UGOVORI!N94</f>
        <v>40000</v>
      </c>
    </row>
    <row r="95" spans="1:14" x14ac:dyDescent="0.3">
      <c r="A95" s="36">
        <f>UGOVORI!A96</f>
        <v>92</v>
      </c>
      <c r="B95" s="29" t="str">
        <f>UGOVORI!B95</f>
        <v>TEH-CONTROL D.O.O.</v>
      </c>
      <c r="C95" s="29" t="str">
        <f>UGOVORI!C95</f>
        <v xml:space="preserve">UGOVOR O OBAVLJANJU POSLOVA ZAŠTITE NA RADU </v>
      </c>
      <c r="D95" s="107" t="str">
        <f>UGOVORI!D95</f>
        <v>A200002</v>
      </c>
      <c r="E95" s="226" t="str">
        <f>UGOVORI!E95</f>
        <v>NEODREĐENO</v>
      </c>
      <c r="F95" s="226"/>
      <c r="G95" s="10">
        <f>UGOVORI!G95</f>
        <v>4500</v>
      </c>
      <c r="H95" s="30">
        <f>UGOVORI!H95</f>
        <v>0</v>
      </c>
      <c r="I95" s="30">
        <f>UGOVORI!I95</f>
        <v>0</v>
      </c>
      <c r="J95" s="30">
        <f>UGOVORI!J95</f>
        <v>0</v>
      </c>
      <c r="K95" s="13">
        <f>UGOVORI!K95</f>
        <v>4500</v>
      </c>
      <c r="L95" s="10">
        <f>UGOVORI!L95</f>
        <v>0</v>
      </c>
      <c r="M95" s="10">
        <f>UGOVORI!M95</f>
        <v>0</v>
      </c>
      <c r="N95" s="10">
        <f>UGOVORI!N95</f>
        <v>0</v>
      </c>
    </row>
    <row r="96" spans="1:14" x14ac:dyDescent="0.3">
      <c r="A96" s="36">
        <f>UGOVORI!A97</f>
        <v>93</v>
      </c>
      <c r="B96" s="29" t="str">
        <f>UGOVORI!B96</f>
        <v>TEHNOVAL D.O.O.</v>
      </c>
      <c r="C96" s="29" t="str">
        <f>UGOVORI!C96</f>
        <v>UGOVOR O OBAVLJANJU KOM.POSL.ODRŽAVANJA JAVNE RASVJETE</v>
      </c>
      <c r="D96" s="107" t="str">
        <f>UGOVORI!D96</f>
        <v>A201002</v>
      </c>
      <c r="E96" s="105" t="str">
        <f>UGOVORI!E96</f>
        <v>04.04.12.</v>
      </c>
      <c r="F96" s="105" t="str">
        <f>UGOVORI!F96</f>
        <v>31.12.15.</v>
      </c>
      <c r="G96" s="10">
        <f>UGOVORI!G96</f>
        <v>234483.55</v>
      </c>
      <c r="H96" s="30">
        <f>UGOVORI!H96</f>
        <v>0</v>
      </c>
      <c r="I96" s="30">
        <f>UGOVORI!I96</f>
        <v>0</v>
      </c>
      <c r="J96" s="30">
        <f>UGOVORI!J96</f>
        <v>0</v>
      </c>
      <c r="K96" s="13">
        <f>UGOVORI!K96</f>
        <v>234483.55</v>
      </c>
      <c r="L96" s="10">
        <f>UGOVORI!L96</f>
        <v>0</v>
      </c>
      <c r="M96" s="10">
        <f>UGOVORI!M96</f>
        <v>0</v>
      </c>
      <c r="N96" s="10">
        <f>UGOVORI!N96</f>
        <v>0</v>
      </c>
    </row>
    <row r="97" spans="1:14" x14ac:dyDescent="0.3">
      <c r="A97" s="36">
        <f>UGOVORI!A98</f>
        <v>94</v>
      </c>
      <c r="B97" s="29" t="str">
        <f>UGOVORI!B97</f>
        <v>TZ OTOKA KRKA</v>
      </c>
      <c r="C97" s="43" t="str">
        <f>UGOVORI!C97</f>
        <v>FINANCIRANJE RADA HLADNOG POGONA I ZAJ.PROGRAMA</v>
      </c>
      <c r="D97" s="202" t="str">
        <f>UGOVORI!D97</f>
        <v>A201901</v>
      </c>
      <c r="E97" s="205" t="str">
        <f>UGOVORI!E97</f>
        <v>01.01.15.</v>
      </c>
      <c r="F97" s="205" t="str">
        <f>UGOVORI!F97</f>
        <v>31.12.15.</v>
      </c>
      <c r="G97" s="10">
        <f>UGOVORI!G97</f>
        <v>90522</v>
      </c>
      <c r="H97" s="30">
        <f>UGOVORI!H97</f>
        <v>0</v>
      </c>
      <c r="I97" s="30">
        <f>UGOVORI!I97</f>
        <v>0</v>
      </c>
      <c r="J97" s="30">
        <f>UGOVORI!J97</f>
        <v>0</v>
      </c>
      <c r="K97" s="13">
        <f>UGOVORI!K97</f>
        <v>90522</v>
      </c>
      <c r="L97" s="10">
        <f>UGOVORI!L97</f>
        <v>0</v>
      </c>
      <c r="M97" s="10">
        <f>UGOVORI!M97</f>
        <v>0</v>
      </c>
      <c r="N97" s="10">
        <f>UGOVORI!N97</f>
        <v>0</v>
      </c>
    </row>
    <row r="98" spans="1:14" x14ac:dyDescent="0.3">
      <c r="A98" s="36">
        <f>UGOVORI!A99</f>
        <v>95</v>
      </c>
      <c r="B98" s="29" t="str">
        <f>UGOVORI!B98</f>
        <v>UDRUGA LIJEPA NAŠA</v>
      </c>
      <c r="C98" s="43" t="str">
        <f>UGOVORI!C98</f>
        <v>SPORAZUM O SURADNJI U PROVOĐENJU PROGRAMA PLAVA ZASTAVA ZA 2015.</v>
      </c>
      <c r="D98" s="202" t="str">
        <f>UGOVORI!D98</f>
        <v>A201901</v>
      </c>
      <c r="E98" s="205" t="str">
        <f>UGOVORI!E98</f>
        <v>01.01.15.</v>
      </c>
      <c r="F98" s="205" t="str">
        <f>UGOVORI!F98</f>
        <v>31.12.15.</v>
      </c>
      <c r="G98" s="10">
        <f>UGOVORI!G98</f>
        <v>20000</v>
      </c>
      <c r="H98" s="30">
        <f>UGOVORI!H98</f>
        <v>0</v>
      </c>
      <c r="I98" s="30">
        <f>UGOVORI!I98</f>
        <v>0</v>
      </c>
      <c r="J98" s="30">
        <f>UGOVORI!J98</f>
        <v>0</v>
      </c>
      <c r="K98" s="13">
        <f>UGOVORI!K98</f>
        <v>20000</v>
      </c>
      <c r="L98" s="10">
        <f>UGOVORI!L98</f>
        <v>0</v>
      </c>
      <c r="M98" s="10">
        <f>UGOVORI!M98</f>
        <v>0</v>
      </c>
      <c r="N98" s="10">
        <f>UGOVORI!N98</f>
        <v>0</v>
      </c>
    </row>
    <row r="99" spans="1:14" x14ac:dyDescent="0.3">
      <c r="A99" s="36">
        <f>UGOVORI!A100</f>
        <v>96</v>
      </c>
      <c r="B99" s="29" t="str">
        <f>UGOVORI!B99</f>
        <v xml:space="preserve">U.O. DOMINO VL. LUKA TABAKO </v>
      </c>
      <c r="C99" s="43" t="str">
        <f>UGOVORI!C99</f>
        <v>IZRADA SLUŽBENIH INTERNET STRANICA www.baska.hr</v>
      </c>
      <c r="D99" s="202" t="str">
        <f>UGOVORI!D99</f>
        <v>A200002</v>
      </c>
      <c r="E99" s="205" t="str">
        <f>UGOVORI!E99</f>
        <v>01.01.15.</v>
      </c>
      <c r="F99" s="205" t="str">
        <f>UGOVORI!F99</f>
        <v>31.12.15.</v>
      </c>
      <c r="G99" s="10">
        <f>UGOVORI!G99</f>
        <v>22000</v>
      </c>
      <c r="H99" s="30">
        <f>UGOVORI!H99</f>
        <v>0</v>
      </c>
      <c r="I99" s="30">
        <f>UGOVORI!I99</f>
        <v>0</v>
      </c>
      <c r="J99" s="30">
        <f>UGOVORI!J99</f>
        <v>0</v>
      </c>
      <c r="K99" s="13">
        <f>UGOVORI!K99</f>
        <v>22000</v>
      </c>
      <c r="L99" s="7">
        <f>UGOVORI!L99</f>
        <v>0</v>
      </c>
      <c r="M99" s="7">
        <f>UGOVORI!M99</f>
        <v>0</v>
      </c>
      <c r="N99" s="7">
        <f>UGOVORI!N99</f>
        <v>0</v>
      </c>
    </row>
    <row r="100" spans="1:14" x14ac:dyDescent="0.3">
      <c r="A100" s="36">
        <f>UGOVORI!A101</f>
        <v>97</v>
      </c>
      <c r="B100" s="29" t="str">
        <f>UGOVORI!B100</f>
        <v xml:space="preserve">U.O. DOMINO VL. LUKA TABAKO </v>
      </c>
      <c r="C100" s="43" t="str">
        <f>UGOVORI!C100</f>
        <v>ODRŽAVANJE SLUŽBENIH INTERNET STRANICA www.baska.hr</v>
      </c>
      <c r="D100" s="202" t="str">
        <f>UGOVORI!D100</f>
        <v>A200002</v>
      </c>
      <c r="E100" s="205" t="str">
        <f>UGOVORI!E100</f>
        <v>01.01.15.</v>
      </c>
      <c r="F100" s="205" t="str">
        <f>UGOVORI!F100</f>
        <v>31.12.15.</v>
      </c>
      <c r="G100" s="10">
        <f>UGOVORI!G100</f>
        <v>28800</v>
      </c>
      <c r="H100" s="30">
        <f>UGOVORI!H100</f>
        <v>0</v>
      </c>
      <c r="I100" s="30">
        <f>UGOVORI!I100</f>
        <v>0</v>
      </c>
      <c r="J100" s="30">
        <f>UGOVORI!J100</f>
        <v>0</v>
      </c>
      <c r="K100" s="13">
        <f>UGOVORI!K100</f>
        <v>28800</v>
      </c>
      <c r="L100" s="7">
        <f>UGOVORI!L100</f>
        <v>0</v>
      </c>
      <c r="M100" s="7">
        <f>UGOVORI!M100</f>
        <v>0</v>
      </c>
      <c r="N100" s="7">
        <f>UGOVORI!N100</f>
        <v>0</v>
      </c>
    </row>
    <row r="101" spans="1:14" x14ac:dyDescent="0.3">
      <c r="A101" s="205">
        <f>UGOVORI!A102</f>
        <v>98</v>
      </c>
      <c r="B101" s="29" t="str">
        <f>UGOVORI!B101</f>
        <v xml:space="preserve">U.O. DOMINO VL. LUKA TABAKO </v>
      </c>
      <c r="C101" s="43" t="str">
        <f>UGOVORI!C101</f>
        <v>USLUGA IZRADE OPĆINSKOG GLASILA NAŠA BAŠKA</v>
      </c>
      <c r="D101" s="202">
        <f>UGOVORI!D101</f>
        <v>0</v>
      </c>
      <c r="E101" s="205" t="str">
        <f>UGOVORI!E101</f>
        <v>15.04.15.</v>
      </c>
      <c r="F101" s="205" t="str">
        <f>UGOVORI!F101</f>
        <v>31.12.15.</v>
      </c>
      <c r="G101" s="10">
        <f>UGOVORI!G101</f>
        <v>33666.99</v>
      </c>
      <c r="H101" s="30">
        <f>UGOVORI!H101</f>
        <v>0</v>
      </c>
      <c r="I101" s="30">
        <f>UGOVORI!I101</f>
        <v>0</v>
      </c>
      <c r="J101" s="30">
        <f>UGOVORI!J101</f>
        <v>0</v>
      </c>
      <c r="K101" s="13">
        <f>UGOVORI!K101</f>
        <v>33666.99</v>
      </c>
      <c r="L101" s="7">
        <f>UGOVORI!L101</f>
        <v>0</v>
      </c>
      <c r="M101" s="7">
        <f>UGOVORI!M101</f>
        <v>0</v>
      </c>
      <c r="N101" s="7">
        <f>UGOVORI!N101</f>
        <v>0</v>
      </c>
    </row>
    <row r="102" spans="1:14" ht="18" customHeight="1" x14ac:dyDescent="0.3">
      <c r="A102" s="205">
        <f>UGOVORI!A103</f>
        <v>99</v>
      </c>
      <c r="B102" s="29" t="str">
        <f>UGOVORI!B102</f>
        <v>URBANISTIČKI STUDIO RIJEKA</v>
      </c>
      <c r="C102" s="43" t="str">
        <f>UGOVORI!C102</f>
        <v>UG.O IZRADI NATJEČAJNOG ELABORATA ZA IZRADU IDEJNOG URB.-ARH.RJEŠENJA UREĐENJA OABLNOG POJASA NASELJA BAŠKA</v>
      </c>
      <c r="D102" s="202" t="str">
        <f>UGOVORI!D102</f>
        <v>A201301</v>
      </c>
      <c r="E102" s="205" t="str">
        <f>UGOVORI!E102</f>
        <v>2015.</v>
      </c>
      <c r="F102" s="205" t="str">
        <f>UGOVORI!F102</f>
        <v>31.12.15.</v>
      </c>
      <c r="G102" s="10">
        <f>UGOVORI!G102</f>
        <v>47500</v>
      </c>
      <c r="H102" s="131">
        <f>UGOVORI!H102</f>
        <v>0</v>
      </c>
      <c r="I102" s="131">
        <f>UGOVORI!I102</f>
        <v>0</v>
      </c>
      <c r="J102" s="131">
        <f>UGOVORI!J102</f>
        <v>0</v>
      </c>
      <c r="K102" s="13">
        <f>UGOVORI!K102</f>
        <v>47500</v>
      </c>
      <c r="L102" s="10">
        <f>UGOVORI!L102</f>
        <v>0</v>
      </c>
      <c r="M102" s="10">
        <f>UGOVORI!M102</f>
        <v>0</v>
      </c>
      <c r="N102" s="10">
        <f>UGOVORI!N102</f>
        <v>0</v>
      </c>
    </row>
    <row r="103" spans="1:14" x14ac:dyDescent="0.3">
      <c r="A103" s="36">
        <f>UGOVORI!A104</f>
        <v>100</v>
      </c>
      <c r="B103" s="29" t="str">
        <f>UGOVORI!B103</f>
        <v>VEJA D.O.O.</v>
      </c>
      <c r="C103" s="43" t="str">
        <f>UGOVORI!C103</f>
        <v>O IZRADI PROJ.DOK. - PROMETNICA ZA ULICU PEŠĆIVICA</v>
      </c>
      <c r="D103" s="202" t="str">
        <f>UGOVORI!D103</f>
        <v>K201302</v>
      </c>
      <c r="E103" s="205">
        <f>UGOVORI!E103</f>
        <v>0</v>
      </c>
      <c r="F103" s="205">
        <f>UGOVORI!F103</f>
        <v>0</v>
      </c>
      <c r="G103" s="10">
        <f>UGOVORI!G103</f>
        <v>30437.5</v>
      </c>
      <c r="H103" s="30">
        <f>UGOVORI!H103</f>
        <v>0</v>
      </c>
      <c r="I103" s="30">
        <f>UGOVORI!I103</f>
        <v>0</v>
      </c>
      <c r="J103" s="30">
        <f>UGOVORI!J103</f>
        <v>0</v>
      </c>
      <c r="K103" s="16">
        <f>UGOVORI!K103</f>
        <v>0</v>
      </c>
      <c r="L103" s="112">
        <f>UGOVORI!L103</f>
        <v>30437.5</v>
      </c>
      <c r="M103" s="10">
        <f>UGOVORI!M103</f>
        <v>0</v>
      </c>
      <c r="N103" s="10">
        <f>UGOVORI!N103</f>
        <v>0</v>
      </c>
    </row>
    <row r="104" spans="1:14" x14ac:dyDescent="0.3">
      <c r="A104" s="36">
        <f>UGOVORI!A105</f>
        <v>101</v>
      </c>
      <c r="B104" s="29" t="str">
        <f>UGOVORI!B104</f>
        <v>VEJA D.O.O.</v>
      </c>
      <c r="C104" s="43" t="str">
        <f>UGOVORI!C104</f>
        <v>O IZRADI PROJ.DOK. - PROMETNICA ZA ULICU SKOPALJ</v>
      </c>
      <c r="D104" s="202" t="str">
        <f>UGOVORI!D104</f>
        <v>K201302</v>
      </c>
      <c r="E104" s="205">
        <f>UGOVORI!E104</f>
        <v>0</v>
      </c>
      <c r="F104" s="205">
        <f>UGOVORI!F104</f>
        <v>0</v>
      </c>
      <c r="G104" s="10">
        <f>UGOVORI!G104</f>
        <v>43687.5</v>
      </c>
      <c r="H104" s="30">
        <f>UGOVORI!H104</f>
        <v>0</v>
      </c>
      <c r="I104" s="30">
        <f>UGOVORI!I104</f>
        <v>0</v>
      </c>
      <c r="J104" s="30">
        <f>UGOVORI!J104</f>
        <v>0</v>
      </c>
      <c r="K104" s="16">
        <f>UGOVORI!K104</f>
        <v>0</v>
      </c>
      <c r="L104" s="112">
        <f>UGOVORI!L104</f>
        <v>43687.5</v>
      </c>
      <c r="M104" s="10">
        <f>UGOVORI!M104</f>
        <v>0</v>
      </c>
      <c r="N104" s="10">
        <f>UGOVORI!N104</f>
        <v>0</v>
      </c>
    </row>
    <row r="105" spans="1:14" x14ac:dyDescent="0.3">
      <c r="A105" s="33">
        <f>UGOVORI!A106</f>
        <v>102</v>
      </c>
      <c r="B105" s="29" t="str">
        <f>UGOVORI!B105</f>
        <v>VETERINARSKA STANICA RIJEKA</v>
      </c>
      <c r="C105" s="43" t="str">
        <f>UGOVORI!C105</f>
        <v>HVATANJE I ZBRINJAVANJE PASA I MAČAKA LUTALICA - PAUŠAL+IZVEDENE USLUGE</v>
      </c>
      <c r="D105" s="202" t="str">
        <f>UGOVORI!D105</f>
        <v>A200702</v>
      </c>
      <c r="E105" s="205" t="str">
        <f>UGOVORI!E105</f>
        <v>01.01.15.</v>
      </c>
      <c r="F105" s="205" t="str">
        <f>UGOVORI!F105</f>
        <v>31.12.15.</v>
      </c>
      <c r="G105" s="10">
        <f>UGOVORI!G105</f>
        <v>15000</v>
      </c>
      <c r="H105" s="30">
        <f>UGOVORI!H105</f>
        <v>0</v>
      </c>
      <c r="I105" s="30">
        <f>UGOVORI!I105</f>
        <v>0</v>
      </c>
      <c r="J105" s="30">
        <f>UGOVORI!J105</f>
        <v>0</v>
      </c>
      <c r="K105" s="13">
        <f>UGOVORI!K105</f>
        <v>15000</v>
      </c>
      <c r="L105" s="10">
        <f>UGOVORI!L105</f>
        <v>0</v>
      </c>
      <c r="M105" s="10">
        <f>UGOVORI!M105</f>
        <v>0</v>
      </c>
      <c r="N105" s="10">
        <f>UGOVORI!N105</f>
        <v>0</v>
      </c>
    </row>
    <row r="106" spans="1:14" x14ac:dyDescent="0.3">
      <c r="A106" s="33">
        <f>UGOVORI!A107</f>
        <v>103</v>
      </c>
      <c r="B106" s="29" t="str">
        <f>UGOVORI!B106</f>
        <v>WDF</v>
      </c>
      <c r="C106" s="43" t="str">
        <f>UGOVORI!C106</f>
        <v>KORIŠTENJE APARATA ZA VODU</v>
      </c>
      <c r="D106" s="202" t="str">
        <f>UGOVORI!D106</f>
        <v>A200002</v>
      </c>
      <c r="E106" s="226" t="str">
        <f>UGOVORI!E106</f>
        <v>NEODREĐENO</v>
      </c>
      <c r="F106" s="226"/>
      <c r="G106" s="10">
        <f>UGOVORI!G106</f>
        <v>1080</v>
      </c>
      <c r="H106" s="30">
        <f>UGOVORI!H106</f>
        <v>0</v>
      </c>
      <c r="I106" s="30">
        <f>UGOVORI!I106</f>
        <v>0</v>
      </c>
      <c r="J106" s="30">
        <f>UGOVORI!J106</f>
        <v>0</v>
      </c>
      <c r="K106" s="13">
        <f>UGOVORI!K106</f>
        <v>1080</v>
      </c>
      <c r="L106" s="10">
        <f>UGOVORI!L106</f>
        <v>0</v>
      </c>
      <c r="M106" s="10">
        <f>UGOVORI!M106</f>
        <v>0</v>
      </c>
      <c r="N106" s="10">
        <f>UGOVORI!N106</f>
        <v>0</v>
      </c>
    </row>
    <row r="107" spans="1:14" x14ac:dyDescent="0.3">
      <c r="A107" s="36">
        <f>UGOVORI!A108</f>
        <v>104</v>
      </c>
      <c r="B107" s="29" t="str">
        <f>UGOVORI!B107</f>
        <v>ZAJEDNIČKI ODVJETNIČKI URED VELJKO KNEŽEVIĆ</v>
      </c>
      <c r="C107" s="29" t="str">
        <f>UGOVORI!C107</f>
        <v>USLUGA PRAVNIH SAVJETA I ZASTUPANJA</v>
      </c>
      <c r="D107" s="202" t="str">
        <f>UGOVORI!D107</f>
        <v>A200002</v>
      </c>
      <c r="E107" s="105" t="str">
        <f>UGOVORI!E107</f>
        <v>01.04.14.</v>
      </c>
      <c r="F107" s="105" t="str">
        <f>UGOVORI!F107</f>
        <v>31.03.17.</v>
      </c>
      <c r="G107" s="10">
        <f>UGOVORI!G107</f>
        <v>100414.05</v>
      </c>
      <c r="H107" s="30">
        <f>UGOVORI!H107</f>
        <v>0</v>
      </c>
      <c r="I107" s="30">
        <f>UGOVORI!I107</f>
        <v>0</v>
      </c>
      <c r="J107" s="30">
        <f>UGOVORI!J107</f>
        <v>0</v>
      </c>
      <c r="K107" s="113">
        <f>UGOVORI!K107</f>
        <v>100414.05</v>
      </c>
      <c r="L107" s="10">
        <f>UGOVORI!L107</f>
        <v>87000</v>
      </c>
      <c r="M107" s="10" t="str">
        <f>UGOVORI!M107</f>
        <v>87.000*</v>
      </c>
      <c r="N107" s="10" t="str">
        <f>UGOVORI!N107</f>
        <v>87.000*</v>
      </c>
    </row>
    <row r="108" spans="1:14" x14ac:dyDescent="0.3">
      <c r="A108" s="205">
        <f>UGOVORI!A109</f>
        <v>105</v>
      </c>
      <c r="B108" s="29" t="str">
        <f>UGOVORI!B108</f>
        <v>ZAVOD ZA HITNU MEDICINU PGŽ</v>
      </c>
      <c r="C108" s="29" t="str">
        <f>UGOVORI!C108</f>
        <v>UG.O SUFINANCIRANJU MITNE MEDICINE U TUR.SEZONI 2014.</v>
      </c>
      <c r="D108" s="202" t="str">
        <f>UGOVORI!D108</f>
        <v>A201902</v>
      </c>
      <c r="E108" s="205" t="str">
        <f>UGOVORI!E108</f>
        <v>15.06.15.</v>
      </c>
      <c r="F108" s="205" t="str">
        <f>UGOVORI!F108</f>
        <v>15.09.15.</v>
      </c>
      <c r="G108" s="10">
        <f>UGOVORI!G108</f>
        <v>0</v>
      </c>
      <c r="H108" s="30">
        <f>UGOVORI!H108</f>
        <v>0</v>
      </c>
      <c r="I108" s="30">
        <f>UGOVORI!I108</f>
        <v>0</v>
      </c>
      <c r="J108" s="30">
        <f>UGOVORI!J108</f>
        <v>9948</v>
      </c>
      <c r="K108" s="13">
        <f>UGOVORI!K108</f>
        <v>9948</v>
      </c>
      <c r="L108" s="10">
        <f>UGOVORI!L108</f>
        <v>0</v>
      </c>
      <c r="M108" s="10">
        <f>UGOVORI!M108</f>
        <v>0</v>
      </c>
      <c r="N108" s="10">
        <f>UGOVORI!N108</f>
        <v>0</v>
      </c>
    </row>
    <row r="109" spans="1:14" x14ac:dyDescent="0.3">
      <c r="A109" s="179">
        <v>106</v>
      </c>
      <c r="B109" s="29" t="str">
        <f>UGOVORI!B109</f>
        <v>ŽUPA SV.IVANA KRSTITELJA BAŠKA</v>
      </c>
      <c r="C109" s="29" t="str">
        <f>UGOVORI!C109</f>
        <v>KORIŠTENJE PROSTORA CRKVE SV.MARKA</v>
      </c>
      <c r="D109" s="202" t="str">
        <f>UGOVORI!D109</f>
        <v>A200602</v>
      </c>
      <c r="E109" s="226" t="str">
        <f>UGOVORI!E109</f>
        <v>NEODREĐENO</v>
      </c>
      <c r="F109" s="226"/>
      <c r="G109" s="10">
        <f>UGOVORI!G109</f>
        <v>0</v>
      </c>
      <c r="H109" s="30">
        <f>UGOVORI!H109</f>
        <v>0</v>
      </c>
      <c r="I109" s="30">
        <f>UGOVORI!I109</f>
        <v>0</v>
      </c>
      <c r="J109" s="30">
        <f>UGOVORI!J109</f>
        <v>2500</v>
      </c>
      <c r="K109" s="13">
        <f>UGOVORI!K109</f>
        <v>2500</v>
      </c>
      <c r="L109" s="10">
        <f>UGOVORI!L109</f>
        <v>2500</v>
      </c>
      <c r="M109" s="10">
        <f>UGOVORI!M109</f>
        <v>2500</v>
      </c>
      <c r="N109" s="10">
        <f>UGOVORI!N109</f>
        <v>2500</v>
      </c>
    </row>
    <row r="110" spans="1:14" x14ac:dyDescent="0.3">
      <c r="B110" s="108" t="str">
        <f>UGOVORI!B110</f>
        <v>ŽUPANIJSKA LUČKA UPRAVA KRK</v>
      </c>
      <c r="C110" s="108" t="str">
        <f>UGOVORI!C110</f>
        <v>SUFINANCIRANJE GRAĐEVINSKIH RADOVA NA SANACIJI GATA MALA RIVA</v>
      </c>
      <c r="D110" s="89">
        <f>UGOVORI!D110</f>
        <v>0</v>
      </c>
      <c r="E110" s="205" t="str">
        <f>UGOVORI!E110</f>
        <v>2014.</v>
      </c>
      <c r="F110" s="205" t="str">
        <f>UGOVORI!F110</f>
        <v>2015.</v>
      </c>
      <c r="G110" s="31">
        <f>UGOVORI!G110</f>
        <v>0</v>
      </c>
      <c r="H110" s="31">
        <f>UGOVORI!H110</f>
        <v>0</v>
      </c>
      <c r="I110" s="31">
        <f>UGOVORI!I110</f>
        <v>0</v>
      </c>
      <c r="J110" s="30">
        <f>UGOVORI!J110</f>
        <v>938380.82</v>
      </c>
      <c r="K110" s="16">
        <f>UGOVORI!K110</f>
        <v>879801.18</v>
      </c>
      <c r="L110" s="11">
        <f>UGOVORI!L110</f>
        <v>0</v>
      </c>
      <c r="M110" s="87">
        <f>UGOVORI!M110</f>
        <v>0</v>
      </c>
      <c r="N110" s="87">
        <f>UGOVORI!N110</f>
        <v>0</v>
      </c>
    </row>
    <row r="111" spans="1:14" x14ac:dyDescent="0.3">
      <c r="A111" s="204"/>
      <c r="B111" s="14"/>
      <c r="C111" s="14"/>
      <c r="D111" s="204"/>
      <c r="E111" s="204"/>
      <c r="F111" s="204"/>
      <c r="G111" s="13">
        <f>UGOVORI!G111</f>
        <v>8269756.5599999987</v>
      </c>
      <c r="H111" s="16">
        <f>SUM(H4:H110)</f>
        <v>15549519.030000001</v>
      </c>
      <c r="I111" s="16">
        <f>UGOVORI!I111</f>
        <v>134687.75</v>
      </c>
      <c r="J111" s="16">
        <f>UGOVORI!J111</f>
        <v>2536591.7000000002</v>
      </c>
      <c r="K111" s="13">
        <f>SUM(K4:K110)</f>
        <v>14188395.68</v>
      </c>
      <c r="L111" s="13">
        <f>UGOVORI!L111</f>
        <v>10324501.17</v>
      </c>
      <c r="M111" s="13">
        <f>UGOVORI!M111</f>
        <v>389288.5</v>
      </c>
      <c r="N111" s="13">
        <f>UGOVORI!N111</f>
        <v>155637.5</v>
      </c>
    </row>
  </sheetData>
  <mergeCells count="25">
    <mergeCell ref="E109:F109"/>
    <mergeCell ref="E78:F78"/>
    <mergeCell ref="E83:F83"/>
    <mergeCell ref="E91:F91"/>
    <mergeCell ref="E94:F94"/>
    <mergeCell ref="E95:F95"/>
    <mergeCell ref="E106:F106"/>
    <mergeCell ref="E75:F75"/>
    <mergeCell ref="K2:N2"/>
    <mergeCell ref="E5:F5"/>
    <mergeCell ref="E12:F12"/>
    <mergeCell ref="E15:F15"/>
    <mergeCell ref="E36:F36"/>
    <mergeCell ref="E39:F39"/>
    <mergeCell ref="G2:J2"/>
    <mergeCell ref="E40:F40"/>
    <mergeCell ref="E44:F44"/>
    <mergeCell ref="E54:F54"/>
    <mergeCell ref="E55:F55"/>
    <mergeCell ref="E59:F59"/>
    <mergeCell ref="A2:A3"/>
    <mergeCell ref="B2:B3"/>
    <mergeCell ref="C2:C3"/>
    <mergeCell ref="D2:D3"/>
    <mergeCell ref="E2:F2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5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zoomScaleNormal="100" workbookViewId="0">
      <selection activeCell="B11" sqref="B11"/>
    </sheetView>
  </sheetViews>
  <sheetFormatPr defaultRowHeight="14.4" x14ac:dyDescent="0.3"/>
  <cols>
    <col min="1" max="1" width="4.44140625" bestFit="1" customWidth="1"/>
    <col min="2" max="2" width="51.33203125" bestFit="1" customWidth="1"/>
    <col min="3" max="3" width="11.88671875" customWidth="1"/>
    <col min="4" max="4" width="78.5546875" style="48" customWidth="1"/>
    <col min="9" max="9" width="56.33203125" customWidth="1"/>
  </cols>
  <sheetData>
    <row r="2" spans="1:9" ht="28.5" customHeight="1" x14ac:dyDescent="0.3"/>
    <row r="4" spans="1:9" x14ac:dyDescent="0.3">
      <c r="A4" s="31" t="s">
        <v>84</v>
      </c>
      <c r="B4" s="172" t="s">
        <v>956</v>
      </c>
      <c r="C4" s="172" t="s">
        <v>93</v>
      </c>
      <c r="D4" s="172" t="s">
        <v>955</v>
      </c>
    </row>
    <row r="5" spans="1:9" x14ac:dyDescent="0.3">
      <c r="A5" s="173">
        <v>1</v>
      </c>
      <c r="B5" s="171" t="s">
        <v>88</v>
      </c>
      <c r="C5" s="7">
        <v>25300</v>
      </c>
      <c r="D5" s="127" t="s">
        <v>391</v>
      </c>
      <c r="E5" s="128"/>
      <c r="F5" s="128"/>
      <c r="G5" s="128"/>
      <c r="H5" s="128"/>
      <c r="I5" s="128"/>
    </row>
    <row r="6" spans="1:9" s="48" customFormat="1" x14ac:dyDescent="0.3">
      <c r="A6" s="173">
        <v>2</v>
      </c>
      <c r="B6" s="171" t="s">
        <v>89</v>
      </c>
      <c r="C6" s="7">
        <v>7000</v>
      </c>
      <c r="D6" s="127" t="s">
        <v>494</v>
      </c>
      <c r="E6" s="128"/>
      <c r="F6" s="128"/>
      <c r="G6" s="128"/>
      <c r="H6" s="128"/>
      <c r="I6" s="128"/>
    </row>
    <row r="7" spans="1:9" x14ac:dyDescent="0.3">
      <c r="A7" s="173">
        <v>3</v>
      </c>
      <c r="B7" s="161" t="s">
        <v>390</v>
      </c>
      <c r="C7" s="11">
        <v>12600</v>
      </c>
      <c r="D7" s="127" t="s">
        <v>393</v>
      </c>
      <c r="E7" s="128"/>
      <c r="F7" s="128"/>
      <c r="G7" s="128"/>
      <c r="H7" s="128"/>
      <c r="I7" s="128"/>
    </row>
    <row r="8" spans="1:9" s="48" customFormat="1" x14ac:dyDescent="0.3">
      <c r="A8" s="173">
        <v>4</v>
      </c>
      <c r="B8" s="171" t="s">
        <v>386</v>
      </c>
      <c r="C8" s="11">
        <v>35500</v>
      </c>
      <c r="D8" s="87" t="s">
        <v>392</v>
      </c>
      <c r="E8" s="128"/>
      <c r="F8" s="128"/>
      <c r="G8" s="128"/>
      <c r="H8" s="128"/>
      <c r="I8" s="128"/>
    </row>
    <row r="9" spans="1:9" x14ac:dyDescent="0.3">
      <c r="A9" s="173">
        <v>5</v>
      </c>
      <c r="B9" s="171" t="s">
        <v>85</v>
      </c>
      <c r="C9" s="7">
        <v>35500</v>
      </c>
      <c r="D9" s="127" t="s">
        <v>388</v>
      </c>
      <c r="E9" s="128"/>
      <c r="F9" s="128"/>
      <c r="G9" s="128"/>
      <c r="H9" s="128"/>
      <c r="I9" s="128"/>
    </row>
    <row r="10" spans="1:9" x14ac:dyDescent="0.3">
      <c r="A10" s="173">
        <v>6</v>
      </c>
      <c r="B10" s="171" t="s">
        <v>86</v>
      </c>
      <c r="C10" s="7">
        <v>25300</v>
      </c>
      <c r="D10" s="127" t="s">
        <v>388</v>
      </c>
      <c r="E10" s="128"/>
      <c r="F10" s="128"/>
      <c r="G10" s="128"/>
      <c r="H10" s="128"/>
      <c r="I10" s="128"/>
    </row>
    <row r="11" spans="1:9" s="48" customFormat="1" x14ac:dyDescent="0.3">
      <c r="A11" s="173">
        <v>7</v>
      </c>
      <c r="B11" s="171" t="s">
        <v>90</v>
      </c>
      <c r="C11" s="7">
        <v>8800</v>
      </c>
      <c r="D11" s="127" t="s">
        <v>495</v>
      </c>
      <c r="E11" s="128"/>
      <c r="F11" s="128"/>
      <c r="G11" s="128"/>
      <c r="H11" s="128"/>
      <c r="I11" s="128"/>
    </row>
    <row r="12" spans="1:9" s="48" customFormat="1" x14ac:dyDescent="0.3">
      <c r="A12" s="173">
        <v>8</v>
      </c>
      <c r="B12" s="171" t="s">
        <v>87</v>
      </c>
      <c r="C12" s="7">
        <v>150000</v>
      </c>
      <c r="D12" s="127" t="s">
        <v>389</v>
      </c>
      <c r="E12" s="128"/>
      <c r="F12" s="128"/>
      <c r="G12" s="128"/>
      <c r="H12" s="128"/>
      <c r="I12" s="128"/>
    </row>
    <row r="13" spans="1:9" s="48" customFormat="1" x14ac:dyDescent="0.3">
      <c r="A13" s="173">
        <v>9</v>
      </c>
      <c r="B13" s="171" t="s">
        <v>91</v>
      </c>
      <c r="C13" s="11">
        <v>700</v>
      </c>
      <c r="D13" s="127" t="s">
        <v>387</v>
      </c>
      <c r="E13" s="196"/>
      <c r="F13" s="128"/>
      <c r="G13" s="128"/>
      <c r="H13" s="128"/>
      <c r="I13" s="128"/>
    </row>
    <row r="14" spans="1:9" x14ac:dyDescent="0.3">
      <c r="A14" s="173">
        <v>10</v>
      </c>
      <c r="B14" s="171" t="s">
        <v>91</v>
      </c>
      <c r="C14" s="7">
        <v>7000</v>
      </c>
      <c r="D14" s="178" t="s">
        <v>381</v>
      </c>
      <c r="E14" s="197"/>
      <c r="F14" s="128"/>
      <c r="G14" s="128"/>
      <c r="H14" s="128"/>
      <c r="I14" s="128"/>
    </row>
    <row r="15" spans="1:9" s="48" customFormat="1" x14ac:dyDescent="0.3">
      <c r="A15" s="173">
        <v>11</v>
      </c>
      <c r="B15" s="161" t="s">
        <v>922</v>
      </c>
      <c r="C15" s="181">
        <v>3000</v>
      </c>
      <c r="D15" s="182" t="s">
        <v>923</v>
      </c>
      <c r="E15" s="128"/>
      <c r="F15" s="128"/>
      <c r="G15" s="128"/>
      <c r="H15" s="128"/>
      <c r="I15" s="128"/>
    </row>
    <row r="16" spans="1:9" x14ac:dyDescent="0.3">
      <c r="A16" s="193"/>
      <c r="B16" s="194"/>
      <c r="C16" s="195"/>
      <c r="D16" s="194"/>
      <c r="E16" s="194"/>
      <c r="F16" s="128"/>
      <c r="G16" s="128"/>
      <c r="H16" s="128"/>
      <c r="I16" s="128"/>
    </row>
    <row r="17" spans="1:9" x14ac:dyDescent="0.3">
      <c r="A17" s="129"/>
      <c r="B17" s="128"/>
      <c r="C17" s="196"/>
      <c r="D17" s="128"/>
      <c r="E17" s="128"/>
      <c r="F17" s="183"/>
      <c r="G17" s="183"/>
      <c r="H17" s="128"/>
      <c r="I17" s="128"/>
    </row>
    <row r="18" spans="1:9" x14ac:dyDescent="0.3">
      <c r="A18" s="129"/>
      <c r="B18" s="128"/>
      <c r="C18" s="122"/>
      <c r="D18" s="124"/>
      <c r="E18" s="128"/>
    </row>
    <row r="19" spans="1:9" x14ac:dyDescent="0.3">
      <c r="A19" s="129"/>
      <c r="B19" s="126"/>
      <c r="C19" s="128"/>
      <c r="D19" s="124"/>
      <c r="E19" s="128"/>
    </row>
    <row r="20" spans="1:9" x14ac:dyDescent="0.3">
      <c r="A20" s="129"/>
      <c r="B20" s="126"/>
      <c r="C20" s="122"/>
      <c r="D20" s="124"/>
      <c r="E20" s="128"/>
    </row>
    <row r="21" spans="1:9" x14ac:dyDescent="0.3">
      <c r="A21" s="129"/>
      <c r="B21" s="128"/>
      <c r="C21" s="122"/>
      <c r="D21" s="124"/>
      <c r="E21" s="128"/>
    </row>
    <row r="22" spans="1:9" x14ac:dyDescent="0.3">
      <c r="A22" s="129"/>
      <c r="B22" s="128"/>
      <c r="C22" s="128"/>
    </row>
    <row r="23" spans="1:9" x14ac:dyDescent="0.3">
      <c r="A23" s="129"/>
      <c r="B23" s="130"/>
      <c r="C23" s="122"/>
      <c r="D23" s="124"/>
    </row>
    <row r="24" spans="1:9" x14ac:dyDescent="0.3">
      <c r="A24" s="129"/>
      <c r="B24" s="128"/>
      <c r="C24" s="122"/>
      <c r="D24" s="124"/>
    </row>
    <row r="25" spans="1:9" x14ac:dyDescent="0.3">
      <c r="A25" s="129"/>
      <c r="B25" s="126"/>
      <c r="C25" s="128"/>
      <c r="D25" s="124"/>
    </row>
    <row r="26" spans="1:9" x14ac:dyDescent="0.3">
      <c r="A26" s="129"/>
      <c r="B26" s="128"/>
      <c r="C26" s="122"/>
      <c r="D26" s="124"/>
    </row>
    <row r="27" spans="1:9" x14ac:dyDescent="0.3">
      <c r="A27" s="129"/>
      <c r="B27" s="128"/>
      <c r="C27" s="128"/>
    </row>
    <row r="28" spans="1:9" x14ac:dyDescent="0.3">
      <c r="A28" s="129"/>
      <c r="C28" s="123"/>
      <c r="D28" s="125"/>
    </row>
    <row r="29" spans="1:9" x14ac:dyDescent="0.3">
      <c r="A29" s="2"/>
      <c r="C29" s="1"/>
      <c r="D29" s="1"/>
    </row>
    <row r="30" spans="1:9" x14ac:dyDescent="0.3">
      <c r="A30" s="2"/>
      <c r="C30" s="1"/>
      <c r="D30" s="1"/>
    </row>
    <row r="31" spans="1:9" x14ac:dyDescent="0.3">
      <c r="A31" s="2"/>
      <c r="C31" s="1"/>
      <c r="D31" s="1"/>
    </row>
    <row r="32" spans="1:9" x14ac:dyDescent="0.3">
      <c r="A32" s="2"/>
      <c r="C32" s="1"/>
      <c r="D32" s="1"/>
    </row>
    <row r="33" spans="1:4" x14ac:dyDescent="0.3">
      <c r="A33" s="2"/>
      <c r="C33" s="1"/>
      <c r="D33" s="1"/>
    </row>
    <row r="34" spans="1:4" x14ac:dyDescent="0.3">
      <c r="A34" s="2"/>
      <c r="C34" s="1"/>
      <c r="D34" s="1"/>
    </row>
    <row r="35" spans="1:4" x14ac:dyDescent="0.3">
      <c r="A35" s="2"/>
      <c r="C35" s="1"/>
      <c r="D35" s="1"/>
    </row>
    <row r="36" spans="1:4" x14ac:dyDescent="0.3">
      <c r="A36" s="2"/>
      <c r="C36" s="1"/>
      <c r="D36" s="1"/>
    </row>
    <row r="37" spans="1:4" x14ac:dyDescent="0.3">
      <c r="A37" s="2"/>
      <c r="C37" s="1"/>
      <c r="D37" s="1"/>
    </row>
    <row r="38" spans="1:4" x14ac:dyDescent="0.3">
      <c r="A38" s="2"/>
      <c r="C38" s="1"/>
      <c r="D38" s="1"/>
    </row>
    <row r="39" spans="1:4" x14ac:dyDescent="0.3">
      <c r="A39" s="2"/>
      <c r="C39" s="1"/>
      <c r="D39" s="1"/>
    </row>
    <row r="40" spans="1:4" x14ac:dyDescent="0.3">
      <c r="A40" s="2"/>
      <c r="C40" s="1"/>
      <c r="D40" s="1"/>
    </row>
    <row r="41" spans="1:4" x14ac:dyDescent="0.3">
      <c r="A41" s="2"/>
      <c r="C41" s="1"/>
      <c r="D41" s="1"/>
    </row>
    <row r="42" spans="1:4" x14ac:dyDescent="0.3">
      <c r="C42" s="1"/>
      <c r="D42" s="1"/>
    </row>
    <row r="43" spans="1:4" x14ac:dyDescent="0.3">
      <c r="C43" s="1"/>
      <c r="D43" s="1"/>
    </row>
    <row r="44" spans="1:4" x14ac:dyDescent="0.3">
      <c r="C44" s="1"/>
      <c r="D44" s="1"/>
    </row>
    <row r="45" spans="1:4" x14ac:dyDescent="0.3">
      <c r="C45" s="1"/>
      <c r="D45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0"/>
  <sheetViews>
    <sheetView view="pageBreakPreview" zoomScale="60" zoomScaleNormal="100" workbookViewId="0">
      <selection activeCell="A2" sqref="A2:B2"/>
    </sheetView>
  </sheetViews>
  <sheetFormatPr defaultRowHeight="14.4" x14ac:dyDescent="0.3"/>
  <cols>
    <col min="1" max="1" width="4.44140625" bestFit="1" customWidth="1"/>
    <col min="2" max="2" width="37.44140625" bestFit="1" customWidth="1"/>
    <col min="3" max="3" width="23.6640625" customWidth="1"/>
    <col min="4" max="4" width="12.33203125" style="120" customWidth="1"/>
    <col min="5" max="5" width="13" bestFit="1" customWidth="1"/>
    <col min="6" max="6" width="13" customWidth="1"/>
    <col min="7" max="7" width="12" bestFit="1" customWidth="1"/>
    <col min="8" max="8" width="10.6640625" bestFit="1" customWidth="1"/>
    <col min="9" max="9" width="13.6640625" bestFit="1" customWidth="1"/>
    <col min="10" max="10" width="13.6640625" style="120" bestFit="1" customWidth="1"/>
    <col min="11" max="11" width="9.6640625" style="120" bestFit="1" customWidth="1"/>
    <col min="12" max="12" width="15.33203125" bestFit="1" customWidth="1"/>
    <col min="14" max="14" width="11.109375" bestFit="1" customWidth="1"/>
  </cols>
  <sheetData>
    <row r="2" spans="1:14" x14ac:dyDescent="0.3">
      <c r="A2" s="144" t="s">
        <v>496</v>
      </c>
      <c r="B2" s="144"/>
      <c r="C2" s="48"/>
      <c r="E2" s="48"/>
      <c r="F2" s="48"/>
      <c r="G2" s="48"/>
      <c r="H2" s="48"/>
      <c r="I2" s="48"/>
      <c r="L2" s="48"/>
      <c r="M2" s="48"/>
      <c r="N2" s="48"/>
    </row>
    <row r="3" spans="1:14" x14ac:dyDescent="0.3">
      <c r="A3" s="48"/>
      <c r="B3" s="48"/>
      <c r="C3" s="48"/>
      <c r="E3" s="48"/>
      <c r="F3" s="48"/>
      <c r="G3" s="48"/>
      <c r="H3" s="48"/>
      <c r="I3" s="48"/>
      <c r="L3" s="48"/>
      <c r="M3" s="48"/>
      <c r="N3" s="48"/>
    </row>
    <row r="4" spans="1:14" x14ac:dyDescent="0.3">
      <c r="A4" s="48"/>
      <c r="B4" s="48"/>
      <c r="C4" s="48"/>
      <c r="E4" s="48"/>
      <c r="F4" s="48"/>
      <c r="G4" s="48"/>
      <c r="H4" s="48"/>
      <c r="I4" s="48"/>
      <c r="L4" s="48"/>
      <c r="M4" s="48"/>
      <c r="N4" s="48"/>
    </row>
    <row r="5" spans="1:14" x14ac:dyDescent="0.3">
      <c r="A5" s="48"/>
      <c r="B5" s="144" t="s">
        <v>497</v>
      </c>
      <c r="C5" s="48" t="s">
        <v>498</v>
      </c>
      <c r="E5" s="48"/>
      <c r="F5" s="48"/>
      <c r="G5" s="48"/>
      <c r="H5" s="48"/>
      <c r="I5" s="48"/>
      <c r="L5" s="48"/>
      <c r="M5" s="48"/>
      <c r="N5" s="137">
        <v>42423</v>
      </c>
    </row>
    <row r="6" spans="1:14" x14ac:dyDescent="0.3">
      <c r="A6" s="87"/>
      <c r="B6" s="87" t="s">
        <v>499</v>
      </c>
      <c r="C6" s="87" t="s">
        <v>500</v>
      </c>
      <c r="D6" s="212" t="s">
        <v>501</v>
      </c>
      <c r="E6" s="87" t="s">
        <v>502</v>
      </c>
      <c r="F6" s="87" t="s">
        <v>503</v>
      </c>
      <c r="G6" s="87" t="s">
        <v>504</v>
      </c>
      <c r="H6" s="87"/>
      <c r="I6" s="87" t="s">
        <v>505</v>
      </c>
      <c r="J6" s="212" t="s">
        <v>506</v>
      </c>
      <c r="K6" s="212" t="s">
        <v>507</v>
      </c>
      <c r="L6" s="87" t="s">
        <v>508</v>
      </c>
      <c r="M6" s="87" t="s">
        <v>509</v>
      </c>
      <c r="N6" s="87" t="s">
        <v>510</v>
      </c>
    </row>
    <row r="7" spans="1:14" x14ac:dyDescent="0.3">
      <c r="A7" s="87" t="s">
        <v>0</v>
      </c>
      <c r="B7" s="87" t="s">
        <v>311</v>
      </c>
      <c r="C7" s="87" t="s">
        <v>511</v>
      </c>
      <c r="D7" s="212" t="s">
        <v>512</v>
      </c>
      <c r="E7" s="87" t="s">
        <v>377</v>
      </c>
      <c r="F7" s="87">
        <v>1</v>
      </c>
      <c r="G7" s="11">
        <v>1690</v>
      </c>
      <c r="H7" s="87"/>
      <c r="I7" s="11">
        <v>1690</v>
      </c>
      <c r="J7" s="11">
        <v>1690</v>
      </c>
      <c r="K7" s="212">
        <v>0</v>
      </c>
      <c r="L7" s="87" t="s">
        <v>513</v>
      </c>
      <c r="M7" s="87"/>
      <c r="N7" s="87"/>
    </row>
    <row r="8" spans="1:14" x14ac:dyDescent="0.3">
      <c r="A8" s="87" t="s">
        <v>13</v>
      </c>
      <c r="B8" s="87" t="s">
        <v>311</v>
      </c>
      <c r="C8" s="87" t="s">
        <v>511</v>
      </c>
      <c r="D8" s="212" t="s">
        <v>512</v>
      </c>
      <c r="E8" s="87" t="s">
        <v>514</v>
      </c>
      <c r="F8" s="87">
        <v>2</v>
      </c>
      <c r="G8" s="11">
        <v>1500</v>
      </c>
      <c r="H8" s="87"/>
      <c r="I8" s="11">
        <v>3000</v>
      </c>
      <c r="J8" s="11">
        <v>3000</v>
      </c>
      <c r="K8" s="212">
        <v>0</v>
      </c>
      <c r="L8" s="87" t="s">
        <v>513</v>
      </c>
      <c r="M8" s="87"/>
      <c r="N8" s="87"/>
    </row>
    <row r="9" spans="1:14" x14ac:dyDescent="0.3">
      <c r="A9" s="87" t="s">
        <v>18</v>
      </c>
      <c r="B9" s="87" t="s">
        <v>515</v>
      </c>
      <c r="C9" s="87" t="s">
        <v>516</v>
      </c>
      <c r="D9" s="212" t="s">
        <v>517</v>
      </c>
      <c r="E9" s="87" t="s">
        <v>377</v>
      </c>
      <c r="F9" s="87">
        <v>1</v>
      </c>
      <c r="G9" s="87">
        <v>500</v>
      </c>
      <c r="H9" s="87"/>
      <c r="I9" s="87">
        <v>500</v>
      </c>
      <c r="J9" s="212">
        <v>500</v>
      </c>
      <c r="K9" s="212">
        <v>0</v>
      </c>
      <c r="L9" s="87" t="s">
        <v>513</v>
      </c>
      <c r="M9" s="87"/>
      <c r="N9" s="87"/>
    </row>
    <row r="10" spans="1:14" x14ac:dyDescent="0.3">
      <c r="A10" s="87" t="s">
        <v>24</v>
      </c>
      <c r="B10" s="87" t="s">
        <v>201</v>
      </c>
      <c r="C10" s="87" t="s">
        <v>511</v>
      </c>
      <c r="D10" s="212" t="s">
        <v>518</v>
      </c>
      <c r="E10" s="87" t="s">
        <v>377</v>
      </c>
      <c r="F10" s="87">
        <v>1</v>
      </c>
      <c r="G10" s="11">
        <v>6000</v>
      </c>
      <c r="H10" s="87"/>
      <c r="I10" s="11">
        <v>6000</v>
      </c>
      <c r="J10" s="11">
        <v>6000</v>
      </c>
      <c r="K10" s="212">
        <v>0</v>
      </c>
      <c r="L10" s="87" t="s">
        <v>513</v>
      </c>
      <c r="M10" s="87"/>
      <c r="N10" s="87"/>
    </row>
    <row r="11" spans="1:14" x14ac:dyDescent="0.3">
      <c r="A11" s="87" t="s">
        <v>25</v>
      </c>
      <c r="B11" s="87" t="s">
        <v>519</v>
      </c>
      <c r="C11" s="87" t="s">
        <v>520</v>
      </c>
      <c r="D11" s="212" t="s">
        <v>521</v>
      </c>
      <c r="E11" s="87" t="s">
        <v>377</v>
      </c>
      <c r="F11" s="87">
        <v>1</v>
      </c>
      <c r="G11" s="11">
        <v>1500</v>
      </c>
      <c r="H11" s="87"/>
      <c r="I11" s="11">
        <v>1500</v>
      </c>
      <c r="J11" s="11">
        <v>1500</v>
      </c>
      <c r="K11" s="212">
        <v>0</v>
      </c>
      <c r="L11" s="87" t="s">
        <v>513</v>
      </c>
      <c r="M11" s="87"/>
      <c r="N11" s="87"/>
    </row>
    <row r="12" spans="1:14" x14ac:dyDescent="0.3">
      <c r="A12" s="87" t="s">
        <v>26</v>
      </c>
      <c r="B12" s="87" t="s">
        <v>522</v>
      </c>
      <c r="C12" s="87" t="s">
        <v>523</v>
      </c>
      <c r="D12" s="212" t="s">
        <v>524</v>
      </c>
      <c r="E12" s="87" t="s">
        <v>377</v>
      </c>
      <c r="F12" s="87">
        <v>1</v>
      </c>
      <c r="G12" s="11">
        <v>20500</v>
      </c>
      <c r="H12" s="87"/>
      <c r="I12" s="11">
        <v>20500</v>
      </c>
      <c r="J12" s="11">
        <v>20500</v>
      </c>
      <c r="K12" s="212">
        <v>0</v>
      </c>
      <c r="L12" s="87" t="s">
        <v>513</v>
      </c>
      <c r="M12" s="87"/>
      <c r="N12" s="87"/>
    </row>
    <row r="13" spans="1:14" x14ac:dyDescent="0.3">
      <c r="A13" s="87" t="s">
        <v>27</v>
      </c>
      <c r="B13" s="87" t="s">
        <v>525</v>
      </c>
      <c r="C13" s="87" t="s">
        <v>511</v>
      </c>
      <c r="D13" s="212" t="s">
        <v>526</v>
      </c>
      <c r="E13" s="87" t="s">
        <v>376</v>
      </c>
      <c r="F13" s="87">
        <v>26.4</v>
      </c>
      <c r="G13" s="87">
        <v>690</v>
      </c>
      <c r="H13" s="87"/>
      <c r="I13" s="11">
        <v>18216</v>
      </c>
      <c r="J13" s="11">
        <v>18216</v>
      </c>
      <c r="K13" s="212">
        <v>0</v>
      </c>
      <c r="L13" s="87" t="s">
        <v>513</v>
      </c>
      <c r="M13" s="87" t="s">
        <v>527</v>
      </c>
      <c r="N13" s="87"/>
    </row>
    <row r="14" spans="1:14" x14ac:dyDescent="0.3">
      <c r="A14" s="87" t="s">
        <v>28</v>
      </c>
      <c r="B14" s="87" t="s">
        <v>525</v>
      </c>
      <c r="C14" s="87" t="s">
        <v>511</v>
      </c>
      <c r="D14" s="212" t="s">
        <v>526</v>
      </c>
      <c r="E14" s="87" t="s">
        <v>377</v>
      </c>
      <c r="F14" s="87">
        <v>1</v>
      </c>
      <c r="G14" s="11">
        <v>1690</v>
      </c>
      <c r="H14" s="87"/>
      <c r="I14" s="11">
        <v>1690</v>
      </c>
      <c r="J14" s="11">
        <v>1690</v>
      </c>
      <c r="K14" s="212">
        <v>0</v>
      </c>
      <c r="L14" s="87" t="s">
        <v>513</v>
      </c>
      <c r="M14" s="87"/>
      <c r="N14" s="87"/>
    </row>
    <row r="15" spans="1:14" x14ac:dyDescent="0.3">
      <c r="A15" s="87" t="s">
        <v>29</v>
      </c>
      <c r="B15" s="87" t="s">
        <v>528</v>
      </c>
      <c r="C15" s="87" t="s">
        <v>511</v>
      </c>
      <c r="D15" s="212" t="s">
        <v>529</v>
      </c>
      <c r="E15" s="87" t="s">
        <v>376</v>
      </c>
      <c r="F15" s="87">
        <v>51.94</v>
      </c>
      <c r="G15" s="87">
        <v>690</v>
      </c>
      <c r="H15" s="87"/>
      <c r="I15" s="11">
        <v>35838.6</v>
      </c>
      <c r="J15" s="11">
        <v>35838.6</v>
      </c>
      <c r="K15" s="212">
        <v>0</v>
      </c>
      <c r="L15" s="87" t="s">
        <v>513</v>
      </c>
      <c r="M15" s="87" t="s">
        <v>527</v>
      </c>
      <c r="N15" s="87"/>
    </row>
    <row r="16" spans="1:14" x14ac:dyDescent="0.3">
      <c r="A16" s="87" t="s">
        <v>30</v>
      </c>
      <c r="B16" s="87" t="s">
        <v>530</v>
      </c>
      <c r="C16" s="87" t="s">
        <v>511</v>
      </c>
      <c r="D16" s="212" t="s">
        <v>531</v>
      </c>
      <c r="E16" s="87" t="s">
        <v>532</v>
      </c>
      <c r="F16" s="87">
        <v>9.4</v>
      </c>
      <c r="G16" s="11">
        <v>2000</v>
      </c>
      <c r="H16" s="87"/>
      <c r="I16" s="11">
        <v>18800</v>
      </c>
      <c r="J16" s="11">
        <v>18800</v>
      </c>
      <c r="K16" s="212">
        <v>0</v>
      </c>
      <c r="L16" s="87" t="s">
        <v>513</v>
      </c>
      <c r="M16" s="87"/>
      <c r="N16" s="87"/>
    </row>
    <row r="17" spans="1:14" x14ac:dyDescent="0.3">
      <c r="A17" s="87" t="s">
        <v>48</v>
      </c>
      <c r="B17" s="87" t="s">
        <v>533</v>
      </c>
      <c r="C17" s="87" t="s">
        <v>520</v>
      </c>
      <c r="D17" s="212" t="s">
        <v>534</v>
      </c>
      <c r="E17" s="87" t="s">
        <v>376</v>
      </c>
      <c r="F17" s="87">
        <v>39.9</v>
      </c>
      <c r="G17" s="87">
        <v>200</v>
      </c>
      <c r="H17" s="87"/>
      <c r="I17" s="11">
        <v>7980</v>
      </c>
      <c r="J17" s="11">
        <v>7980</v>
      </c>
      <c r="K17" s="212">
        <v>0</v>
      </c>
      <c r="L17" s="87" t="s">
        <v>513</v>
      </c>
      <c r="M17" s="87" t="s">
        <v>527</v>
      </c>
      <c r="N17" s="213">
        <v>0.6</v>
      </c>
    </row>
    <row r="18" spans="1:14" x14ac:dyDescent="0.3">
      <c r="A18" s="87" t="s">
        <v>49</v>
      </c>
      <c r="B18" s="87" t="s">
        <v>535</v>
      </c>
      <c r="C18" s="87" t="s">
        <v>520</v>
      </c>
      <c r="D18" s="212" t="s">
        <v>536</v>
      </c>
      <c r="E18" s="87" t="s">
        <v>377</v>
      </c>
      <c r="F18" s="87">
        <v>1</v>
      </c>
      <c r="G18" s="11">
        <v>6000</v>
      </c>
      <c r="H18" s="87"/>
      <c r="I18" s="11">
        <v>6000</v>
      </c>
      <c r="J18" s="11">
        <v>6000</v>
      </c>
      <c r="K18" s="212">
        <v>0</v>
      </c>
      <c r="L18" s="87" t="s">
        <v>513</v>
      </c>
      <c r="M18" s="87"/>
      <c r="N18" s="87"/>
    </row>
    <row r="19" spans="1:14" x14ac:dyDescent="0.3">
      <c r="A19" s="87" t="s">
        <v>50</v>
      </c>
      <c r="B19" s="87" t="s">
        <v>537</v>
      </c>
      <c r="C19" s="87" t="s">
        <v>511</v>
      </c>
      <c r="D19" s="212" t="s">
        <v>538</v>
      </c>
      <c r="E19" s="87" t="s">
        <v>376</v>
      </c>
      <c r="F19" s="87">
        <v>34.700000000000003</v>
      </c>
      <c r="G19" s="87">
        <v>690</v>
      </c>
      <c r="H19" s="87"/>
      <c r="I19" s="11">
        <v>23943</v>
      </c>
      <c r="J19" s="11">
        <v>23943</v>
      </c>
      <c r="K19" s="212">
        <v>0</v>
      </c>
      <c r="L19" s="87" t="s">
        <v>513</v>
      </c>
      <c r="M19" s="87" t="s">
        <v>527</v>
      </c>
      <c r="N19" s="87"/>
    </row>
    <row r="20" spans="1:14" x14ac:dyDescent="0.3">
      <c r="A20" s="87" t="s">
        <v>51</v>
      </c>
      <c r="B20" s="87" t="s">
        <v>539</v>
      </c>
      <c r="C20" s="87" t="s">
        <v>520</v>
      </c>
      <c r="D20" s="212" t="s">
        <v>540</v>
      </c>
      <c r="E20" s="87" t="s">
        <v>376</v>
      </c>
      <c r="F20" s="87">
        <v>18.350000000000001</v>
      </c>
      <c r="G20" s="87">
        <v>500</v>
      </c>
      <c r="H20" s="87"/>
      <c r="I20" s="11">
        <v>9175</v>
      </c>
      <c r="J20" s="11">
        <v>9175</v>
      </c>
      <c r="K20" s="212">
        <v>0</v>
      </c>
      <c r="L20" s="87" t="s">
        <v>513</v>
      </c>
      <c r="M20" s="87" t="s">
        <v>527</v>
      </c>
      <c r="N20" s="87"/>
    </row>
    <row r="21" spans="1:14" x14ac:dyDescent="0.3">
      <c r="A21" s="87" t="s">
        <v>52</v>
      </c>
      <c r="B21" s="87" t="s">
        <v>541</v>
      </c>
      <c r="C21" s="87" t="s">
        <v>520</v>
      </c>
      <c r="D21" s="212" t="s">
        <v>542</v>
      </c>
      <c r="E21" s="87" t="s">
        <v>377</v>
      </c>
      <c r="F21" s="87">
        <v>1</v>
      </c>
      <c r="G21" s="11">
        <v>1500</v>
      </c>
      <c r="H21" s="87"/>
      <c r="I21" s="11">
        <v>1500</v>
      </c>
      <c r="J21" s="11">
        <v>1500</v>
      </c>
      <c r="K21" s="212">
        <v>0</v>
      </c>
      <c r="L21" s="87" t="s">
        <v>513</v>
      </c>
      <c r="M21" s="87"/>
      <c r="N21" s="87"/>
    </row>
    <row r="22" spans="1:14" x14ac:dyDescent="0.3">
      <c r="A22" s="87" t="s">
        <v>63</v>
      </c>
      <c r="B22" s="87" t="s">
        <v>543</v>
      </c>
      <c r="C22" s="87" t="s">
        <v>520</v>
      </c>
      <c r="D22" s="212" t="s">
        <v>544</v>
      </c>
      <c r="E22" s="87" t="s">
        <v>377</v>
      </c>
      <c r="F22" s="87">
        <v>1</v>
      </c>
      <c r="G22" s="11">
        <v>1500</v>
      </c>
      <c r="H22" s="87"/>
      <c r="I22" s="11">
        <v>1500</v>
      </c>
      <c r="J22" s="11">
        <v>1500</v>
      </c>
      <c r="K22" s="212">
        <v>0</v>
      </c>
      <c r="L22" s="87" t="s">
        <v>513</v>
      </c>
      <c r="M22" s="87"/>
      <c r="N22" s="87"/>
    </row>
    <row r="23" spans="1:14" x14ac:dyDescent="0.3">
      <c r="A23" s="87" t="s">
        <v>64</v>
      </c>
      <c r="B23" s="87" t="s">
        <v>543</v>
      </c>
      <c r="C23" s="87" t="s">
        <v>520</v>
      </c>
      <c r="D23" s="212" t="s">
        <v>544</v>
      </c>
      <c r="E23" s="87" t="s">
        <v>377</v>
      </c>
      <c r="F23" s="87">
        <v>1</v>
      </c>
      <c r="G23" s="11">
        <v>1500</v>
      </c>
      <c r="H23" s="87"/>
      <c r="I23" s="11">
        <v>1500</v>
      </c>
      <c r="J23" s="11">
        <v>1500</v>
      </c>
      <c r="K23" s="212">
        <v>0</v>
      </c>
      <c r="L23" s="87" t="s">
        <v>513</v>
      </c>
      <c r="M23" s="87"/>
      <c r="N23" s="87"/>
    </row>
    <row r="24" spans="1:14" x14ac:dyDescent="0.3">
      <c r="A24" s="87" t="s">
        <v>65</v>
      </c>
      <c r="B24" s="87" t="s">
        <v>543</v>
      </c>
      <c r="C24" s="87" t="s">
        <v>520</v>
      </c>
      <c r="D24" s="212" t="s">
        <v>544</v>
      </c>
      <c r="E24" s="87" t="s">
        <v>376</v>
      </c>
      <c r="F24" s="87">
        <v>39.200000000000003</v>
      </c>
      <c r="G24" s="87">
        <v>500</v>
      </c>
      <c r="H24" s="87"/>
      <c r="I24" s="11">
        <v>19600</v>
      </c>
      <c r="J24" s="11">
        <v>19600</v>
      </c>
      <c r="K24" s="212">
        <v>0</v>
      </c>
      <c r="L24" s="87" t="s">
        <v>513</v>
      </c>
      <c r="M24" s="87" t="s">
        <v>527</v>
      </c>
      <c r="N24" s="87"/>
    </row>
    <row r="25" spans="1:14" x14ac:dyDescent="0.3">
      <c r="A25" s="87" t="s">
        <v>66</v>
      </c>
      <c r="B25" s="87" t="s">
        <v>545</v>
      </c>
      <c r="C25" s="87" t="s">
        <v>546</v>
      </c>
      <c r="D25" s="212" t="s">
        <v>547</v>
      </c>
      <c r="E25" s="87" t="s">
        <v>376</v>
      </c>
      <c r="F25" s="87">
        <v>93.94</v>
      </c>
      <c r="G25" s="87">
        <v>500</v>
      </c>
      <c r="H25" s="87"/>
      <c r="I25" s="11">
        <v>46970</v>
      </c>
      <c r="J25" s="11">
        <v>46970</v>
      </c>
      <c r="K25" s="212">
        <v>0</v>
      </c>
      <c r="L25" s="87" t="s">
        <v>513</v>
      </c>
      <c r="M25" s="87" t="s">
        <v>527</v>
      </c>
      <c r="N25" s="87"/>
    </row>
    <row r="26" spans="1:14" x14ac:dyDescent="0.3">
      <c r="A26" s="87" t="s">
        <v>67</v>
      </c>
      <c r="B26" s="87" t="s">
        <v>548</v>
      </c>
      <c r="C26" s="87" t="s">
        <v>549</v>
      </c>
      <c r="D26" s="212" t="s">
        <v>550</v>
      </c>
      <c r="E26" s="87" t="s">
        <v>376</v>
      </c>
      <c r="F26" s="87">
        <v>35</v>
      </c>
      <c r="G26" s="87">
        <v>250</v>
      </c>
      <c r="H26" s="87"/>
      <c r="I26" s="11">
        <v>8750</v>
      </c>
      <c r="J26" s="11">
        <v>8750</v>
      </c>
      <c r="K26" s="212">
        <v>0</v>
      </c>
      <c r="L26" s="87" t="s">
        <v>513</v>
      </c>
      <c r="M26" s="87" t="s">
        <v>527</v>
      </c>
      <c r="N26" s="87"/>
    </row>
    <row r="27" spans="1:14" x14ac:dyDescent="0.3">
      <c r="A27" s="87" t="s">
        <v>83</v>
      </c>
      <c r="B27" s="87" t="s">
        <v>548</v>
      </c>
      <c r="C27" s="87" t="s">
        <v>549</v>
      </c>
      <c r="D27" s="212" t="s">
        <v>550</v>
      </c>
      <c r="E27" s="87" t="s">
        <v>377</v>
      </c>
      <c r="F27" s="87">
        <v>1</v>
      </c>
      <c r="G27" s="11">
        <v>1500</v>
      </c>
      <c r="H27" s="87"/>
      <c r="I27" s="11">
        <v>1500</v>
      </c>
      <c r="J27" s="11">
        <v>1500</v>
      </c>
      <c r="K27" s="212">
        <v>0</v>
      </c>
      <c r="L27" s="87" t="s">
        <v>513</v>
      </c>
      <c r="M27" s="87"/>
      <c r="N27" s="87"/>
    </row>
    <row r="28" spans="1:14" x14ac:dyDescent="0.3">
      <c r="A28" s="87" t="s">
        <v>117</v>
      </c>
      <c r="B28" s="87" t="s">
        <v>551</v>
      </c>
      <c r="C28" s="87" t="s">
        <v>552</v>
      </c>
      <c r="D28" s="212" t="s">
        <v>553</v>
      </c>
      <c r="E28" s="87" t="s">
        <v>376</v>
      </c>
      <c r="F28" s="87">
        <v>26.5</v>
      </c>
      <c r="G28" s="87">
        <v>500</v>
      </c>
      <c r="H28" s="87"/>
      <c r="I28" s="11">
        <v>13250</v>
      </c>
      <c r="J28" s="11">
        <v>13250</v>
      </c>
      <c r="K28" s="212">
        <v>0</v>
      </c>
      <c r="L28" s="87" t="s">
        <v>513</v>
      </c>
      <c r="M28" s="87" t="s">
        <v>527</v>
      </c>
      <c r="N28" s="87"/>
    </row>
    <row r="29" spans="1:14" x14ac:dyDescent="0.3">
      <c r="A29" s="87" t="s">
        <v>118</v>
      </c>
      <c r="B29" s="87" t="s">
        <v>554</v>
      </c>
      <c r="C29" s="87" t="s">
        <v>520</v>
      </c>
      <c r="D29" s="212" t="s">
        <v>555</v>
      </c>
      <c r="E29" s="87" t="s">
        <v>376</v>
      </c>
      <c r="F29" s="87">
        <v>16.8</v>
      </c>
      <c r="G29" s="87">
        <v>500</v>
      </c>
      <c r="H29" s="87"/>
      <c r="I29" s="11">
        <v>8400</v>
      </c>
      <c r="J29" s="11">
        <v>8400</v>
      </c>
      <c r="K29" s="212">
        <v>0</v>
      </c>
      <c r="L29" s="87" t="s">
        <v>513</v>
      </c>
      <c r="M29" s="87"/>
      <c r="N29" s="87"/>
    </row>
    <row r="30" spans="1:14" x14ac:dyDescent="0.3">
      <c r="A30" s="87" t="s">
        <v>119</v>
      </c>
      <c r="B30" s="87" t="s">
        <v>556</v>
      </c>
      <c r="C30" s="87" t="s">
        <v>511</v>
      </c>
      <c r="D30" s="212" t="s">
        <v>557</v>
      </c>
      <c r="E30" s="87" t="s">
        <v>377</v>
      </c>
      <c r="F30" s="87">
        <v>1</v>
      </c>
      <c r="G30" s="11">
        <v>1690</v>
      </c>
      <c r="H30" s="87"/>
      <c r="I30" s="11">
        <v>1690</v>
      </c>
      <c r="J30" s="11">
        <v>1690</v>
      </c>
      <c r="K30" s="212">
        <v>0</v>
      </c>
      <c r="L30" s="87" t="s">
        <v>513</v>
      </c>
      <c r="M30" s="87"/>
      <c r="N30" s="87"/>
    </row>
    <row r="31" spans="1:14" x14ac:dyDescent="0.3">
      <c r="A31" s="87" t="s">
        <v>120</v>
      </c>
      <c r="B31" s="87" t="s">
        <v>556</v>
      </c>
      <c r="C31" s="87" t="s">
        <v>511</v>
      </c>
      <c r="D31" s="212" t="s">
        <v>557</v>
      </c>
      <c r="E31" s="87" t="s">
        <v>376</v>
      </c>
      <c r="F31" s="87">
        <v>12.2</v>
      </c>
      <c r="G31" s="87">
        <v>690</v>
      </c>
      <c r="H31" s="87"/>
      <c r="I31" s="11">
        <v>8418</v>
      </c>
      <c r="J31" s="11">
        <v>8418</v>
      </c>
      <c r="K31" s="212">
        <v>0</v>
      </c>
      <c r="L31" s="87" t="s">
        <v>513</v>
      </c>
      <c r="M31" s="87"/>
      <c r="N31" s="87"/>
    </row>
    <row r="32" spans="1:14" x14ac:dyDescent="0.3">
      <c r="A32" s="87" t="s">
        <v>121</v>
      </c>
      <c r="B32" s="87" t="s">
        <v>558</v>
      </c>
      <c r="C32" s="87" t="s">
        <v>552</v>
      </c>
      <c r="D32" s="212" t="s">
        <v>559</v>
      </c>
      <c r="E32" s="87" t="s">
        <v>376</v>
      </c>
      <c r="F32" s="87">
        <v>60.8</v>
      </c>
      <c r="G32" s="87">
        <v>500</v>
      </c>
      <c r="H32" s="87"/>
      <c r="I32" s="11">
        <v>30400</v>
      </c>
      <c r="J32" s="11">
        <v>30400</v>
      </c>
      <c r="K32" s="212">
        <v>0</v>
      </c>
      <c r="L32" s="87" t="s">
        <v>513</v>
      </c>
      <c r="M32" s="87" t="s">
        <v>527</v>
      </c>
      <c r="N32" s="87"/>
    </row>
    <row r="33" spans="1:14" x14ac:dyDescent="0.3">
      <c r="A33" s="87" t="s">
        <v>124</v>
      </c>
      <c r="B33" s="87" t="s">
        <v>558</v>
      </c>
      <c r="C33" s="87" t="s">
        <v>552</v>
      </c>
      <c r="D33" s="212" t="s">
        <v>559</v>
      </c>
      <c r="E33" s="87" t="s">
        <v>377</v>
      </c>
      <c r="F33" s="87">
        <v>1</v>
      </c>
      <c r="G33" s="11">
        <v>1500</v>
      </c>
      <c r="H33" s="87"/>
      <c r="I33" s="11">
        <v>1500</v>
      </c>
      <c r="J33" s="11">
        <v>1500</v>
      </c>
      <c r="K33" s="212">
        <v>0</v>
      </c>
      <c r="L33" s="87" t="s">
        <v>513</v>
      </c>
      <c r="M33" s="87"/>
      <c r="N33" s="87"/>
    </row>
    <row r="34" spans="1:14" x14ac:dyDescent="0.3">
      <c r="A34" s="87" t="s">
        <v>125</v>
      </c>
      <c r="B34" s="87" t="s">
        <v>560</v>
      </c>
      <c r="C34" s="87" t="s">
        <v>520</v>
      </c>
      <c r="D34" s="212" t="s">
        <v>561</v>
      </c>
      <c r="E34" s="87" t="s">
        <v>376</v>
      </c>
      <c r="F34" s="87">
        <v>36.6</v>
      </c>
      <c r="G34" s="87">
        <v>500</v>
      </c>
      <c r="H34" s="87"/>
      <c r="I34" s="11">
        <v>18300</v>
      </c>
      <c r="J34" s="11">
        <v>18300</v>
      </c>
      <c r="K34" s="212">
        <v>0</v>
      </c>
      <c r="L34" s="87" t="s">
        <v>513</v>
      </c>
      <c r="M34" s="87" t="s">
        <v>527</v>
      </c>
      <c r="N34" s="87"/>
    </row>
    <row r="35" spans="1:14" x14ac:dyDescent="0.3">
      <c r="A35" s="87" t="s">
        <v>129</v>
      </c>
      <c r="B35" s="87" t="s">
        <v>560</v>
      </c>
      <c r="C35" s="87" t="s">
        <v>520</v>
      </c>
      <c r="D35" s="212" t="s">
        <v>561</v>
      </c>
      <c r="E35" s="87" t="s">
        <v>377</v>
      </c>
      <c r="F35" s="87">
        <v>1</v>
      </c>
      <c r="G35" s="11">
        <v>1500</v>
      </c>
      <c r="H35" s="87"/>
      <c r="I35" s="11">
        <v>1500</v>
      </c>
      <c r="J35" s="11">
        <v>1500</v>
      </c>
      <c r="K35" s="212">
        <v>0</v>
      </c>
      <c r="L35" s="87" t="s">
        <v>513</v>
      </c>
      <c r="M35" s="87"/>
      <c r="N35" s="87"/>
    </row>
    <row r="36" spans="1:14" x14ac:dyDescent="0.3">
      <c r="A36" s="87" t="s">
        <v>134</v>
      </c>
      <c r="B36" s="87" t="s">
        <v>562</v>
      </c>
      <c r="C36" s="87" t="s">
        <v>563</v>
      </c>
      <c r="D36" s="212" t="s">
        <v>564</v>
      </c>
      <c r="E36" s="87" t="s">
        <v>565</v>
      </c>
      <c r="F36" s="87">
        <v>2</v>
      </c>
      <c r="G36" s="87">
        <v>500</v>
      </c>
      <c r="H36" s="87"/>
      <c r="I36" s="11">
        <v>1000</v>
      </c>
      <c r="J36" s="11">
        <v>1000</v>
      </c>
      <c r="K36" s="212">
        <v>0</v>
      </c>
      <c r="L36" s="87" t="s">
        <v>513</v>
      </c>
      <c r="M36" s="87"/>
      <c r="N36" s="87"/>
    </row>
    <row r="37" spans="1:14" x14ac:dyDescent="0.3">
      <c r="A37" s="87" t="s">
        <v>138</v>
      </c>
      <c r="B37" s="87" t="s">
        <v>566</v>
      </c>
      <c r="C37" s="87" t="s">
        <v>511</v>
      </c>
      <c r="D37" s="212" t="s">
        <v>567</v>
      </c>
      <c r="E37" s="87" t="s">
        <v>568</v>
      </c>
      <c r="F37" s="87">
        <v>11.56</v>
      </c>
      <c r="G37" s="87">
        <v>690</v>
      </c>
      <c r="H37" s="87"/>
      <c r="I37" s="11">
        <v>7976.4</v>
      </c>
      <c r="J37" s="11">
        <v>7976.4</v>
      </c>
      <c r="K37" s="212">
        <v>0</v>
      </c>
      <c r="L37" s="87" t="s">
        <v>513</v>
      </c>
      <c r="M37" s="87" t="s">
        <v>527</v>
      </c>
      <c r="N37" s="87"/>
    </row>
    <row r="38" spans="1:14" x14ac:dyDescent="0.3">
      <c r="A38" s="87" t="s">
        <v>139</v>
      </c>
      <c r="B38" s="87" t="s">
        <v>566</v>
      </c>
      <c r="C38" s="87" t="s">
        <v>511</v>
      </c>
      <c r="D38" s="212" t="s">
        <v>567</v>
      </c>
      <c r="E38" s="87" t="s">
        <v>569</v>
      </c>
      <c r="F38" s="87">
        <v>9</v>
      </c>
      <c r="G38" s="87">
        <v>690</v>
      </c>
      <c r="H38" s="87"/>
      <c r="I38" s="11">
        <v>6210</v>
      </c>
      <c r="J38" s="11">
        <v>6210</v>
      </c>
      <c r="K38" s="212">
        <v>0</v>
      </c>
      <c r="L38" s="87" t="s">
        <v>513</v>
      </c>
      <c r="M38" s="87" t="s">
        <v>527</v>
      </c>
      <c r="N38" s="87"/>
    </row>
    <row r="39" spans="1:14" x14ac:dyDescent="0.3">
      <c r="A39" s="87" t="s">
        <v>144</v>
      </c>
      <c r="B39" s="87" t="s">
        <v>570</v>
      </c>
      <c r="C39" s="87" t="s">
        <v>511</v>
      </c>
      <c r="D39" s="212" t="s">
        <v>571</v>
      </c>
      <c r="E39" s="87" t="s">
        <v>572</v>
      </c>
      <c r="F39" s="87">
        <v>1</v>
      </c>
      <c r="G39" s="11">
        <v>6000</v>
      </c>
      <c r="H39" s="87"/>
      <c r="I39" s="11">
        <v>6000</v>
      </c>
      <c r="J39" s="11">
        <v>6000</v>
      </c>
      <c r="K39" s="212">
        <v>0</v>
      </c>
      <c r="L39" s="87" t="s">
        <v>513</v>
      </c>
      <c r="M39" s="87"/>
      <c r="N39" s="87"/>
    </row>
    <row r="40" spans="1:14" x14ac:dyDescent="0.3">
      <c r="A40" s="87" t="s">
        <v>573</v>
      </c>
      <c r="B40" s="87" t="s">
        <v>570</v>
      </c>
      <c r="C40" s="87" t="s">
        <v>511</v>
      </c>
      <c r="D40" s="212" t="s">
        <v>571</v>
      </c>
      <c r="E40" s="87" t="s">
        <v>377</v>
      </c>
      <c r="F40" s="87">
        <v>1</v>
      </c>
      <c r="G40" s="11">
        <v>1690</v>
      </c>
      <c r="H40" s="87"/>
      <c r="I40" s="11">
        <v>1690</v>
      </c>
      <c r="J40" s="11">
        <v>1690</v>
      </c>
      <c r="K40" s="212">
        <v>0</v>
      </c>
      <c r="L40" s="87" t="s">
        <v>513</v>
      </c>
      <c r="M40" s="87"/>
      <c r="N40" s="87"/>
    </row>
    <row r="41" spans="1:14" x14ac:dyDescent="0.3">
      <c r="A41" s="87" t="s">
        <v>574</v>
      </c>
      <c r="B41" s="87" t="s">
        <v>575</v>
      </c>
      <c r="C41" s="87" t="s">
        <v>520</v>
      </c>
      <c r="D41" s="212" t="s">
        <v>576</v>
      </c>
      <c r="E41" s="87" t="s">
        <v>577</v>
      </c>
      <c r="F41" s="87">
        <v>31</v>
      </c>
      <c r="G41" s="87">
        <v>500</v>
      </c>
      <c r="H41" s="11">
        <v>6000</v>
      </c>
      <c r="I41" s="11">
        <v>21500</v>
      </c>
      <c r="J41" s="11">
        <v>21500</v>
      </c>
      <c r="K41" s="212">
        <v>0</v>
      </c>
      <c r="L41" s="87" t="s">
        <v>513</v>
      </c>
      <c r="M41" s="87" t="s">
        <v>527</v>
      </c>
      <c r="N41" s="87" t="s">
        <v>747</v>
      </c>
    </row>
    <row r="42" spans="1:14" x14ac:dyDescent="0.3">
      <c r="A42" s="87" t="s">
        <v>578</v>
      </c>
      <c r="B42" s="87" t="s">
        <v>579</v>
      </c>
      <c r="C42" s="87" t="s">
        <v>552</v>
      </c>
      <c r="D42" s="212" t="s">
        <v>580</v>
      </c>
      <c r="E42" s="87" t="s">
        <v>376</v>
      </c>
      <c r="F42" s="87">
        <v>10.4</v>
      </c>
      <c r="G42" s="87">
        <v>500</v>
      </c>
      <c r="H42" s="87"/>
      <c r="I42" s="11">
        <v>5200</v>
      </c>
      <c r="J42" s="11">
        <v>5200</v>
      </c>
      <c r="K42" s="212">
        <v>0</v>
      </c>
      <c r="L42" s="87" t="s">
        <v>513</v>
      </c>
      <c r="M42" s="87" t="s">
        <v>527</v>
      </c>
      <c r="N42" s="87"/>
    </row>
    <row r="43" spans="1:14" x14ac:dyDescent="0.3">
      <c r="A43" s="87" t="s">
        <v>581</v>
      </c>
      <c r="B43" s="87" t="s">
        <v>582</v>
      </c>
      <c r="C43" s="87" t="s">
        <v>520</v>
      </c>
      <c r="D43" s="212" t="s">
        <v>583</v>
      </c>
      <c r="E43" s="87" t="s">
        <v>584</v>
      </c>
      <c r="F43" s="87">
        <v>1</v>
      </c>
      <c r="G43" s="11">
        <v>1000</v>
      </c>
      <c r="H43" s="87"/>
      <c r="I43" s="11">
        <v>1000</v>
      </c>
      <c r="J43" s="11">
        <v>1000</v>
      </c>
      <c r="K43" s="212">
        <v>0</v>
      </c>
      <c r="L43" s="87" t="s">
        <v>513</v>
      </c>
      <c r="M43" s="87"/>
      <c r="N43" s="87"/>
    </row>
    <row r="44" spans="1:14" x14ac:dyDescent="0.3">
      <c r="A44" s="87" t="s">
        <v>585</v>
      </c>
      <c r="B44" s="87" t="s">
        <v>586</v>
      </c>
      <c r="C44" s="87" t="s">
        <v>520</v>
      </c>
      <c r="D44" s="212" t="s">
        <v>587</v>
      </c>
      <c r="E44" s="87" t="s">
        <v>376</v>
      </c>
      <c r="F44" s="87">
        <v>36.200000000000003</v>
      </c>
      <c r="G44" s="87">
        <v>500</v>
      </c>
      <c r="H44" s="87"/>
      <c r="I44" s="11">
        <v>18100</v>
      </c>
      <c r="J44" s="11">
        <v>18100</v>
      </c>
      <c r="K44" s="212">
        <v>0</v>
      </c>
      <c r="L44" s="87" t="s">
        <v>513</v>
      </c>
      <c r="M44" s="87" t="s">
        <v>527</v>
      </c>
      <c r="N44" s="87"/>
    </row>
    <row r="45" spans="1:14" x14ac:dyDescent="0.3">
      <c r="A45" s="87" t="s">
        <v>588</v>
      </c>
      <c r="B45" s="87" t="s">
        <v>589</v>
      </c>
      <c r="C45" s="87" t="s">
        <v>552</v>
      </c>
      <c r="D45" s="212" t="s">
        <v>590</v>
      </c>
      <c r="E45" s="87" t="s">
        <v>376</v>
      </c>
      <c r="F45" s="87">
        <v>58.25</v>
      </c>
      <c r="G45" s="87">
        <v>500</v>
      </c>
      <c r="H45" s="87"/>
      <c r="I45" s="11">
        <v>29125</v>
      </c>
      <c r="J45" s="11">
        <v>29125</v>
      </c>
      <c r="K45" s="212">
        <v>0</v>
      </c>
      <c r="L45" s="87" t="s">
        <v>513</v>
      </c>
      <c r="M45" s="87" t="s">
        <v>527</v>
      </c>
      <c r="N45" s="87"/>
    </row>
    <row r="46" spans="1:14" x14ac:dyDescent="0.3">
      <c r="A46" s="87" t="s">
        <v>591</v>
      </c>
      <c r="B46" s="87" t="s">
        <v>589</v>
      </c>
      <c r="C46" s="87" t="s">
        <v>552</v>
      </c>
      <c r="D46" s="212" t="s">
        <v>590</v>
      </c>
      <c r="E46" s="87" t="s">
        <v>377</v>
      </c>
      <c r="F46" s="87">
        <v>1</v>
      </c>
      <c r="G46" s="11">
        <v>1500</v>
      </c>
      <c r="H46" s="87"/>
      <c r="I46" s="11">
        <v>1500</v>
      </c>
      <c r="J46" s="11">
        <v>1500</v>
      </c>
      <c r="K46" s="212">
        <v>0</v>
      </c>
      <c r="L46" s="87" t="s">
        <v>513</v>
      </c>
      <c r="M46" s="87"/>
      <c r="N46" s="87"/>
    </row>
    <row r="47" spans="1:14" x14ac:dyDescent="0.3">
      <c r="A47" s="87" t="s">
        <v>592</v>
      </c>
      <c r="B47" s="87" t="s">
        <v>593</v>
      </c>
      <c r="C47" s="87" t="s">
        <v>520</v>
      </c>
      <c r="D47" s="212" t="s">
        <v>594</v>
      </c>
      <c r="E47" s="87" t="s">
        <v>595</v>
      </c>
      <c r="F47" s="87">
        <v>4</v>
      </c>
      <c r="G47" s="87">
        <v>500</v>
      </c>
      <c r="H47" s="87"/>
      <c r="I47" s="11">
        <v>2000</v>
      </c>
      <c r="J47" s="11">
        <v>2000</v>
      </c>
      <c r="K47" s="212">
        <v>0</v>
      </c>
      <c r="L47" s="87" t="s">
        <v>513</v>
      </c>
      <c r="M47" s="87"/>
      <c r="N47" s="87"/>
    </row>
    <row r="48" spans="1:14" x14ac:dyDescent="0.3">
      <c r="A48" s="87" t="s">
        <v>596</v>
      </c>
      <c r="B48" s="87" t="s">
        <v>593</v>
      </c>
      <c r="C48" s="87" t="s">
        <v>520</v>
      </c>
      <c r="D48" s="212" t="s">
        <v>594</v>
      </c>
      <c r="E48" s="87" t="s">
        <v>377</v>
      </c>
      <c r="F48" s="87">
        <v>1</v>
      </c>
      <c r="G48" s="11">
        <v>1500</v>
      </c>
      <c r="H48" s="87"/>
      <c r="I48" s="11">
        <v>1500</v>
      </c>
      <c r="J48" s="11">
        <v>1500</v>
      </c>
      <c r="K48" s="212">
        <v>0</v>
      </c>
      <c r="L48" s="87" t="s">
        <v>513</v>
      </c>
      <c r="M48" s="87" t="s">
        <v>750</v>
      </c>
      <c r="N48" s="87"/>
    </row>
    <row r="49" spans="1:14" x14ac:dyDescent="0.3">
      <c r="A49" s="87" t="s">
        <v>597</v>
      </c>
      <c r="B49" s="87" t="s">
        <v>593</v>
      </c>
      <c r="C49" s="87" t="s">
        <v>520</v>
      </c>
      <c r="D49" s="212" t="s">
        <v>594</v>
      </c>
      <c r="E49" s="87" t="s">
        <v>595</v>
      </c>
      <c r="F49" s="87">
        <v>2</v>
      </c>
      <c r="G49" s="87">
        <v>500</v>
      </c>
      <c r="H49" s="87"/>
      <c r="I49" s="11">
        <v>1000</v>
      </c>
      <c r="J49" s="11">
        <v>1000</v>
      </c>
      <c r="K49" s="212">
        <v>0</v>
      </c>
      <c r="L49" s="87" t="s">
        <v>513</v>
      </c>
      <c r="M49" s="87"/>
      <c r="N49" s="87"/>
    </row>
    <row r="50" spans="1:14" x14ac:dyDescent="0.3">
      <c r="A50" s="87" t="s">
        <v>598</v>
      </c>
      <c r="B50" s="87" t="s">
        <v>599</v>
      </c>
      <c r="C50" s="87" t="s">
        <v>511</v>
      </c>
      <c r="D50" s="212" t="s">
        <v>600</v>
      </c>
      <c r="E50" s="87" t="s">
        <v>601</v>
      </c>
      <c r="F50" s="87">
        <v>1</v>
      </c>
      <c r="G50" s="11">
        <v>10500</v>
      </c>
      <c r="H50" s="87"/>
      <c r="I50" s="11">
        <v>10500</v>
      </c>
      <c r="J50" s="11">
        <v>10500</v>
      </c>
      <c r="K50" s="212">
        <v>0</v>
      </c>
      <c r="L50" s="87" t="s">
        <v>513</v>
      </c>
      <c r="M50" s="87"/>
      <c r="N50" s="87"/>
    </row>
    <row r="51" spans="1:14" x14ac:dyDescent="0.3">
      <c r="A51" s="87" t="s">
        <v>602</v>
      </c>
      <c r="B51" s="87" t="s">
        <v>603</v>
      </c>
      <c r="C51" s="87" t="s">
        <v>552</v>
      </c>
      <c r="D51" s="212" t="s">
        <v>604</v>
      </c>
      <c r="E51" s="87" t="s">
        <v>376</v>
      </c>
      <c r="F51" s="87">
        <v>25.6</v>
      </c>
      <c r="G51" s="87">
        <v>250</v>
      </c>
      <c r="H51" s="87"/>
      <c r="I51" s="11">
        <v>6400</v>
      </c>
      <c r="J51" s="11">
        <v>6400</v>
      </c>
      <c r="K51" s="212">
        <v>0</v>
      </c>
      <c r="L51" s="87" t="s">
        <v>513</v>
      </c>
      <c r="M51" s="87" t="s">
        <v>527</v>
      </c>
      <c r="N51" s="213">
        <v>0.5</v>
      </c>
    </row>
    <row r="52" spans="1:14" x14ac:dyDescent="0.3">
      <c r="A52" s="87" t="s">
        <v>605</v>
      </c>
      <c r="B52" s="87" t="s">
        <v>603</v>
      </c>
      <c r="C52" s="87" t="s">
        <v>552</v>
      </c>
      <c r="D52" s="212" t="s">
        <v>606</v>
      </c>
      <c r="E52" s="87" t="s">
        <v>377</v>
      </c>
      <c r="F52" s="87">
        <v>1</v>
      </c>
      <c r="G52" s="11">
        <v>1500</v>
      </c>
      <c r="H52" s="87"/>
      <c r="I52" s="11">
        <v>1500</v>
      </c>
      <c r="J52" s="11">
        <v>1500</v>
      </c>
      <c r="K52" s="212">
        <v>0</v>
      </c>
      <c r="L52" s="87" t="s">
        <v>513</v>
      </c>
      <c r="M52" s="87"/>
      <c r="N52" s="87"/>
    </row>
    <row r="53" spans="1:14" x14ac:dyDescent="0.3">
      <c r="A53" s="87" t="s">
        <v>607</v>
      </c>
      <c r="B53" s="87" t="s">
        <v>608</v>
      </c>
      <c r="C53" s="87" t="s">
        <v>511</v>
      </c>
      <c r="D53" s="212" t="s">
        <v>609</v>
      </c>
      <c r="E53" s="87" t="s">
        <v>610</v>
      </c>
      <c r="F53" s="87">
        <v>1</v>
      </c>
      <c r="G53" s="11">
        <v>2690</v>
      </c>
      <c r="H53" s="87">
        <v>500</v>
      </c>
      <c r="I53" s="11">
        <v>3190</v>
      </c>
      <c r="J53" s="11">
        <v>3190</v>
      </c>
      <c r="K53" s="212">
        <v>0</v>
      </c>
      <c r="L53" s="87" t="s">
        <v>513</v>
      </c>
      <c r="M53" s="87"/>
      <c r="N53" s="87"/>
    </row>
    <row r="54" spans="1:14" x14ac:dyDescent="0.3">
      <c r="A54" s="87" t="s">
        <v>611</v>
      </c>
      <c r="B54" s="87" t="s">
        <v>612</v>
      </c>
      <c r="C54" s="87" t="s">
        <v>511</v>
      </c>
      <c r="D54" s="212" t="s">
        <v>576</v>
      </c>
      <c r="E54" s="87" t="s">
        <v>376</v>
      </c>
      <c r="F54" s="87">
        <v>69.45</v>
      </c>
      <c r="G54" s="87">
        <v>690</v>
      </c>
      <c r="H54" s="87"/>
      <c r="I54" s="11">
        <v>47920.5</v>
      </c>
      <c r="J54" s="11">
        <v>47920.5</v>
      </c>
      <c r="K54" s="212">
        <v>0</v>
      </c>
      <c r="L54" s="87" t="s">
        <v>513</v>
      </c>
      <c r="M54" s="87"/>
      <c r="N54" s="87"/>
    </row>
    <row r="55" spans="1:14" x14ac:dyDescent="0.3">
      <c r="A55" s="87" t="s">
        <v>613</v>
      </c>
      <c r="B55" s="87" t="s">
        <v>612</v>
      </c>
      <c r="C55" s="87" t="s">
        <v>511</v>
      </c>
      <c r="D55" s="212" t="s">
        <v>576</v>
      </c>
      <c r="E55" s="87" t="s">
        <v>377</v>
      </c>
      <c r="F55" s="87">
        <v>1</v>
      </c>
      <c r="G55" s="11">
        <v>1690</v>
      </c>
      <c r="H55" s="87"/>
      <c r="I55" s="11">
        <v>1690</v>
      </c>
      <c r="J55" s="11">
        <v>1690</v>
      </c>
      <c r="K55" s="212">
        <v>0</v>
      </c>
      <c r="L55" s="87" t="s">
        <v>513</v>
      </c>
      <c r="M55" s="87"/>
      <c r="N55" s="87"/>
    </row>
    <row r="56" spans="1:14" x14ac:dyDescent="0.3">
      <c r="A56" s="87" t="s">
        <v>614</v>
      </c>
      <c r="B56" s="87" t="s">
        <v>615</v>
      </c>
      <c r="C56" s="87" t="s">
        <v>511</v>
      </c>
      <c r="D56" s="212" t="s">
        <v>616</v>
      </c>
      <c r="E56" s="87" t="s">
        <v>617</v>
      </c>
      <c r="F56" s="87">
        <v>3.48</v>
      </c>
      <c r="G56" s="87">
        <v>600</v>
      </c>
      <c r="H56" s="87"/>
      <c r="I56" s="11">
        <v>2088</v>
      </c>
      <c r="J56" s="11">
        <v>2088</v>
      </c>
      <c r="K56" s="212">
        <v>0</v>
      </c>
      <c r="L56" s="87" t="s">
        <v>513</v>
      </c>
      <c r="M56" s="87"/>
      <c r="N56" s="87"/>
    </row>
    <row r="57" spans="1:14" x14ac:dyDescent="0.3">
      <c r="A57" s="87" t="s">
        <v>618</v>
      </c>
      <c r="B57" s="87" t="s">
        <v>619</v>
      </c>
      <c r="C57" s="87" t="s">
        <v>511</v>
      </c>
      <c r="D57" s="212" t="s">
        <v>620</v>
      </c>
      <c r="E57" s="87" t="s">
        <v>377</v>
      </c>
      <c r="F57" s="87">
        <v>1</v>
      </c>
      <c r="G57" s="11">
        <v>1690</v>
      </c>
      <c r="H57" s="87"/>
      <c r="I57" s="11">
        <v>1690</v>
      </c>
      <c r="J57" s="212">
        <v>0</v>
      </c>
      <c r="K57" s="11">
        <v>1690</v>
      </c>
      <c r="L57" s="87" t="s">
        <v>513</v>
      </c>
      <c r="M57" s="87"/>
      <c r="N57" s="87"/>
    </row>
    <row r="58" spans="1:14" x14ac:dyDescent="0.3">
      <c r="A58" s="87" t="s">
        <v>621</v>
      </c>
      <c r="B58" s="87" t="s">
        <v>622</v>
      </c>
      <c r="C58" s="87" t="s">
        <v>511</v>
      </c>
      <c r="D58" s="212" t="s">
        <v>623</v>
      </c>
      <c r="E58" s="87" t="s">
        <v>624</v>
      </c>
      <c r="F58" s="87">
        <v>3.5</v>
      </c>
      <c r="G58" s="11">
        <v>1250</v>
      </c>
      <c r="H58" s="87"/>
      <c r="I58" s="11">
        <v>4375</v>
      </c>
      <c r="J58" s="11">
        <v>4375</v>
      </c>
      <c r="K58" s="212">
        <v>0</v>
      </c>
      <c r="L58" s="87" t="s">
        <v>513</v>
      </c>
      <c r="M58" s="87"/>
      <c r="N58" s="87"/>
    </row>
    <row r="59" spans="1:14" x14ac:dyDescent="0.3">
      <c r="A59" s="87" t="s">
        <v>625</v>
      </c>
      <c r="B59" s="87" t="s">
        <v>310</v>
      </c>
      <c r="C59" s="87" t="s">
        <v>511</v>
      </c>
      <c r="D59" s="212" t="s">
        <v>531</v>
      </c>
      <c r="E59" s="87" t="s">
        <v>532</v>
      </c>
      <c r="F59" s="87">
        <v>8</v>
      </c>
      <c r="G59" s="11">
        <v>2000</v>
      </c>
      <c r="H59" s="87"/>
      <c r="I59" s="11">
        <v>16000</v>
      </c>
      <c r="J59" s="11">
        <v>16000</v>
      </c>
      <c r="K59" s="212">
        <v>0</v>
      </c>
      <c r="L59" s="87" t="s">
        <v>513</v>
      </c>
      <c r="M59" s="87"/>
      <c r="N59" s="87"/>
    </row>
    <row r="60" spans="1:14" x14ac:dyDescent="0.3">
      <c r="A60" s="87" t="s">
        <v>626</v>
      </c>
      <c r="B60" s="87" t="s">
        <v>627</v>
      </c>
      <c r="C60" s="87" t="s">
        <v>546</v>
      </c>
      <c r="D60" s="212" t="s">
        <v>628</v>
      </c>
      <c r="E60" s="87" t="s">
        <v>376</v>
      </c>
      <c r="F60" s="87">
        <v>12.5</v>
      </c>
      <c r="G60" s="87">
        <v>50</v>
      </c>
      <c r="H60" s="87"/>
      <c r="I60" s="87">
        <v>625</v>
      </c>
      <c r="J60" s="212">
        <v>625</v>
      </c>
      <c r="K60" s="212">
        <v>0</v>
      </c>
      <c r="L60" s="87" t="s">
        <v>513</v>
      </c>
      <c r="M60" s="87"/>
      <c r="N60" s="87"/>
    </row>
    <row r="61" spans="1:14" x14ac:dyDescent="0.3">
      <c r="A61" s="87" t="s">
        <v>629</v>
      </c>
      <c r="B61" s="87" t="s">
        <v>630</v>
      </c>
      <c r="C61" s="87" t="s">
        <v>552</v>
      </c>
      <c r="D61" s="212" t="s">
        <v>631</v>
      </c>
      <c r="E61" s="87" t="s">
        <v>376</v>
      </c>
      <c r="F61" s="87">
        <v>70.650000000000006</v>
      </c>
      <c r="G61" s="87">
        <v>500</v>
      </c>
      <c r="H61" s="87"/>
      <c r="I61" s="11">
        <v>35325</v>
      </c>
      <c r="J61" s="11">
        <v>35325</v>
      </c>
      <c r="K61" s="212">
        <v>0</v>
      </c>
      <c r="L61" s="87" t="s">
        <v>513</v>
      </c>
      <c r="M61" s="87" t="s">
        <v>527</v>
      </c>
      <c r="N61" s="87"/>
    </row>
    <row r="62" spans="1:14" x14ac:dyDescent="0.3">
      <c r="A62" s="87" t="s">
        <v>632</v>
      </c>
      <c r="B62" s="87" t="s">
        <v>633</v>
      </c>
      <c r="C62" s="87" t="s">
        <v>552</v>
      </c>
      <c r="D62" s="212" t="s">
        <v>634</v>
      </c>
      <c r="E62" s="87" t="s">
        <v>376</v>
      </c>
      <c r="F62" s="87">
        <v>66.849999999999994</v>
      </c>
      <c r="G62" s="87">
        <v>500</v>
      </c>
      <c r="H62" s="87"/>
      <c r="I62" s="11">
        <v>33425</v>
      </c>
      <c r="J62" s="11">
        <v>33425</v>
      </c>
      <c r="K62" s="212">
        <v>0</v>
      </c>
      <c r="L62" s="87" t="s">
        <v>513</v>
      </c>
      <c r="M62" s="87" t="s">
        <v>527</v>
      </c>
      <c r="N62" s="87"/>
    </row>
    <row r="63" spans="1:14" x14ac:dyDescent="0.3">
      <c r="A63" s="87" t="s">
        <v>635</v>
      </c>
      <c r="B63" s="87" t="s">
        <v>633</v>
      </c>
      <c r="C63" s="87" t="s">
        <v>552</v>
      </c>
      <c r="D63" s="212" t="s">
        <v>634</v>
      </c>
      <c r="E63" s="87" t="s">
        <v>377</v>
      </c>
      <c r="F63" s="87">
        <v>1</v>
      </c>
      <c r="G63" s="11">
        <v>1500</v>
      </c>
      <c r="H63" s="87"/>
      <c r="I63" s="11">
        <v>1500</v>
      </c>
      <c r="J63" s="11">
        <v>1500</v>
      </c>
      <c r="K63" s="212">
        <v>0</v>
      </c>
      <c r="L63" s="87" t="s">
        <v>513</v>
      </c>
      <c r="M63" s="87"/>
      <c r="N63" s="87"/>
    </row>
    <row r="64" spans="1:14" x14ac:dyDescent="0.3">
      <c r="A64" s="87" t="s">
        <v>636</v>
      </c>
      <c r="B64" s="87" t="s">
        <v>637</v>
      </c>
      <c r="C64" s="87" t="s">
        <v>511</v>
      </c>
      <c r="D64" s="212"/>
      <c r="E64" s="87" t="s">
        <v>377</v>
      </c>
      <c r="F64" s="87">
        <v>1</v>
      </c>
      <c r="G64" s="11">
        <v>1690</v>
      </c>
      <c r="H64" s="87"/>
      <c r="I64" s="11">
        <v>1690</v>
      </c>
      <c r="J64" s="11">
        <v>1690</v>
      </c>
      <c r="K64" s="212">
        <v>0</v>
      </c>
      <c r="L64" s="87" t="s">
        <v>513</v>
      </c>
      <c r="M64" s="87"/>
      <c r="N64" s="214">
        <v>42215</v>
      </c>
    </row>
    <row r="65" spans="1:14" x14ac:dyDescent="0.3">
      <c r="A65" s="87" t="s">
        <v>638</v>
      </c>
      <c r="B65" s="87" t="s">
        <v>639</v>
      </c>
      <c r="C65" s="87" t="s">
        <v>523</v>
      </c>
      <c r="D65" s="212" t="s">
        <v>640</v>
      </c>
      <c r="E65" s="87" t="s">
        <v>610</v>
      </c>
      <c r="F65" s="87">
        <v>2</v>
      </c>
      <c r="G65" s="11">
        <v>3190</v>
      </c>
      <c r="H65" s="87"/>
      <c r="I65" s="11">
        <v>6380</v>
      </c>
      <c r="J65" s="11">
        <v>6380</v>
      </c>
      <c r="K65" s="212">
        <v>0</v>
      </c>
      <c r="L65" s="87" t="s">
        <v>513</v>
      </c>
      <c r="M65" s="87"/>
      <c r="N65" s="87"/>
    </row>
    <row r="66" spans="1:14" x14ac:dyDescent="0.3">
      <c r="A66" s="87" t="s">
        <v>641</v>
      </c>
      <c r="B66" s="87" t="s">
        <v>642</v>
      </c>
      <c r="C66" s="87" t="s">
        <v>520</v>
      </c>
      <c r="D66" s="212" t="s">
        <v>643</v>
      </c>
      <c r="E66" s="87" t="s">
        <v>376</v>
      </c>
      <c r="F66" s="87">
        <v>16.850000000000001</v>
      </c>
      <c r="G66" s="87">
        <v>500</v>
      </c>
      <c r="H66" s="87"/>
      <c r="I66" s="11">
        <v>8425</v>
      </c>
      <c r="J66" s="11">
        <v>4212.5</v>
      </c>
      <c r="K66" s="11">
        <v>4212.5</v>
      </c>
      <c r="L66" s="87" t="s">
        <v>513</v>
      </c>
      <c r="M66" s="87" t="s">
        <v>527</v>
      </c>
      <c r="N66" s="87"/>
    </row>
    <row r="67" spans="1:14" x14ac:dyDescent="0.3">
      <c r="A67" s="87" t="s">
        <v>644</v>
      </c>
      <c r="B67" s="87" t="s">
        <v>645</v>
      </c>
      <c r="C67" s="87" t="s">
        <v>511</v>
      </c>
      <c r="D67" s="212" t="s">
        <v>646</v>
      </c>
      <c r="E67" s="87" t="s">
        <v>377</v>
      </c>
      <c r="F67" s="87">
        <v>1</v>
      </c>
      <c r="G67" s="11">
        <v>1690</v>
      </c>
      <c r="H67" s="87"/>
      <c r="I67" s="11">
        <v>1690</v>
      </c>
      <c r="J67" s="11">
        <v>1690</v>
      </c>
      <c r="K67" s="212">
        <v>0</v>
      </c>
      <c r="L67" s="87" t="s">
        <v>513</v>
      </c>
      <c r="M67" s="87"/>
      <c r="N67" s="87"/>
    </row>
    <row r="68" spans="1:14" x14ac:dyDescent="0.3">
      <c r="A68" s="87" t="s">
        <v>647</v>
      </c>
      <c r="B68" s="87" t="s">
        <v>645</v>
      </c>
      <c r="C68" s="87" t="s">
        <v>511</v>
      </c>
      <c r="D68" s="212" t="s">
        <v>646</v>
      </c>
      <c r="E68" s="87" t="s">
        <v>376</v>
      </c>
      <c r="F68" s="87">
        <v>73.3</v>
      </c>
      <c r="G68" s="87">
        <v>690</v>
      </c>
      <c r="H68" s="87"/>
      <c r="I68" s="11">
        <v>50577</v>
      </c>
      <c r="J68" s="11">
        <v>50577</v>
      </c>
      <c r="K68" s="212">
        <v>0</v>
      </c>
      <c r="L68" s="87" t="s">
        <v>513</v>
      </c>
      <c r="M68" s="87"/>
      <c r="N68" s="87"/>
    </row>
    <row r="69" spans="1:14" x14ac:dyDescent="0.3">
      <c r="A69" s="87" t="s">
        <v>648</v>
      </c>
      <c r="B69" s="87" t="s">
        <v>649</v>
      </c>
      <c r="C69" s="87" t="s">
        <v>511</v>
      </c>
      <c r="D69" s="212" t="s">
        <v>650</v>
      </c>
      <c r="E69" s="87" t="s">
        <v>651</v>
      </c>
      <c r="F69" s="87">
        <v>2</v>
      </c>
      <c r="G69" s="11">
        <v>1250</v>
      </c>
      <c r="H69" s="87"/>
      <c r="I69" s="11">
        <v>2500</v>
      </c>
      <c r="J69" s="11">
        <v>2500</v>
      </c>
      <c r="K69" s="212">
        <v>0</v>
      </c>
      <c r="L69" s="87" t="s">
        <v>513</v>
      </c>
      <c r="M69" s="87" t="s">
        <v>527</v>
      </c>
      <c r="N69" s="87"/>
    </row>
    <row r="70" spans="1:14" x14ac:dyDescent="0.3">
      <c r="A70" s="87" t="s">
        <v>652</v>
      </c>
      <c r="B70" s="87" t="s">
        <v>653</v>
      </c>
      <c r="C70" s="87" t="s">
        <v>654</v>
      </c>
      <c r="D70" s="212" t="s">
        <v>654</v>
      </c>
      <c r="E70" s="87" t="s">
        <v>376</v>
      </c>
      <c r="F70" s="87">
        <v>37.619999999999997</v>
      </c>
      <c r="G70" s="87">
        <v>690</v>
      </c>
      <c r="H70" s="87"/>
      <c r="I70" s="11">
        <v>25957.8</v>
      </c>
      <c r="J70" s="11">
        <v>25957.8</v>
      </c>
      <c r="K70" s="212">
        <v>0</v>
      </c>
      <c r="L70" s="87" t="s">
        <v>513</v>
      </c>
      <c r="M70" s="87" t="s">
        <v>527</v>
      </c>
      <c r="N70" s="87"/>
    </row>
    <row r="71" spans="1:14" x14ac:dyDescent="0.3">
      <c r="A71" s="87" t="s">
        <v>655</v>
      </c>
      <c r="B71" s="87" t="s">
        <v>656</v>
      </c>
      <c r="C71" s="87" t="s">
        <v>520</v>
      </c>
      <c r="D71" s="212" t="s">
        <v>657</v>
      </c>
      <c r="E71" s="87" t="s">
        <v>377</v>
      </c>
      <c r="F71" s="87">
        <v>1</v>
      </c>
      <c r="G71" s="11">
        <v>1500</v>
      </c>
      <c r="H71" s="87"/>
      <c r="I71" s="11">
        <v>1500</v>
      </c>
      <c r="J71" s="11">
        <v>1500</v>
      </c>
      <c r="K71" s="212">
        <v>0</v>
      </c>
      <c r="L71" s="87" t="s">
        <v>513</v>
      </c>
      <c r="M71" s="87" t="s">
        <v>751</v>
      </c>
      <c r="N71" s="87"/>
    </row>
    <row r="72" spans="1:14" x14ac:dyDescent="0.3">
      <c r="A72" s="87" t="s">
        <v>658</v>
      </c>
      <c r="B72" s="87" t="s">
        <v>659</v>
      </c>
      <c r="C72" s="87" t="s">
        <v>552</v>
      </c>
      <c r="D72" s="212" t="s">
        <v>660</v>
      </c>
      <c r="E72" s="87" t="s">
        <v>376</v>
      </c>
      <c r="F72" s="87">
        <v>73.099999999999994</v>
      </c>
      <c r="G72" s="87">
        <v>500</v>
      </c>
      <c r="H72" s="87"/>
      <c r="I72" s="11">
        <v>36550</v>
      </c>
      <c r="J72" s="11">
        <v>36550</v>
      </c>
      <c r="K72" s="212">
        <v>0</v>
      </c>
      <c r="L72" s="87" t="s">
        <v>513</v>
      </c>
      <c r="M72" s="87"/>
      <c r="N72" s="87"/>
    </row>
    <row r="73" spans="1:14" x14ac:dyDescent="0.3">
      <c r="A73" s="87" t="s">
        <v>661</v>
      </c>
      <c r="B73" s="87" t="s">
        <v>659</v>
      </c>
      <c r="C73" s="87" t="s">
        <v>552</v>
      </c>
      <c r="D73" s="212" t="s">
        <v>660</v>
      </c>
      <c r="E73" s="87" t="s">
        <v>377</v>
      </c>
      <c r="F73" s="87">
        <v>1</v>
      </c>
      <c r="G73" s="11">
        <v>1500</v>
      </c>
      <c r="H73" s="87"/>
      <c r="I73" s="11">
        <v>1500</v>
      </c>
      <c r="J73" s="11">
        <v>1500</v>
      </c>
      <c r="K73" s="212">
        <v>0</v>
      </c>
      <c r="L73" s="87" t="s">
        <v>513</v>
      </c>
      <c r="M73" s="87"/>
      <c r="N73" s="87"/>
    </row>
    <row r="74" spans="1:14" x14ac:dyDescent="0.3">
      <c r="A74" s="87" t="s">
        <v>662</v>
      </c>
      <c r="B74" s="87" t="s">
        <v>663</v>
      </c>
      <c r="C74" s="87" t="s">
        <v>552</v>
      </c>
      <c r="D74" s="212" t="s">
        <v>664</v>
      </c>
      <c r="E74" s="87" t="s">
        <v>376</v>
      </c>
      <c r="F74" s="87">
        <v>51.8</v>
      </c>
      <c r="G74" s="87">
        <v>250</v>
      </c>
      <c r="H74" s="87"/>
      <c r="I74" s="11">
        <v>12950</v>
      </c>
      <c r="J74" s="11">
        <v>12950</v>
      </c>
      <c r="K74" s="212">
        <v>0</v>
      </c>
      <c r="L74" s="87" t="s">
        <v>513</v>
      </c>
      <c r="M74" s="87" t="s">
        <v>527</v>
      </c>
      <c r="N74" s="213">
        <v>0.5</v>
      </c>
    </row>
    <row r="75" spans="1:14" x14ac:dyDescent="0.3">
      <c r="A75" s="87" t="s">
        <v>665</v>
      </c>
      <c r="B75" s="87" t="s">
        <v>666</v>
      </c>
      <c r="C75" s="87" t="s">
        <v>511</v>
      </c>
      <c r="D75" s="212" t="s">
        <v>667</v>
      </c>
      <c r="E75" s="87" t="s">
        <v>377</v>
      </c>
      <c r="F75" s="87">
        <v>1</v>
      </c>
      <c r="G75" s="11">
        <v>1690</v>
      </c>
      <c r="H75" s="87"/>
      <c r="I75" s="11">
        <v>1690</v>
      </c>
      <c r="J75" s="11">
        <v>1690</v>
      </c>
      <c r="K75" s="212">
        <v>0</v>
      </c>
      <c r="L75" s="87" t="s">
        <v>513</v>
      </c>
      <c r="M75" s="87"/>
      <c r="N75" s="87"/>
    </row>
    <row r="76" spans="1:14" x14ac:dyDescent="0.3">
      <c r="A76" s="87" t="s">
        <v>668</v>
      </c>
      <c r="B76" s="87" t="s">
        <v>669</v>
      </c>
      <c r="C76" s="87" t="s">
        <v>511</v>
      </c>
      <c r="D76" s="212" t="s">
        <v>670</v>
      </c>
      <c r="E76" s="87" t="s">
        <v>610</v>
      </c>
      <c r="F76" s="87">
        <v>1</v>
      </c>
      <c r="G76" s="11">
        <v>2500</v>
      </c>
      <c r="H76" s="87">
        <v>690</v>
      </c>
      <c r="I76" s="11">
        <v>3190</v>
      </c>
      <c r="J76" s="11">
        <v>3190</v>
      </c>
      <c r="K76" s="212">
        <v>0</v>
      </c>
      <c r="L76" s="87" t="s">
        <v>513</v>
      </c>
      <c r="M76" s="87"/>
      <c r="N76" s="87"/>
    </row>
    <row r="77" spans="1:14" x14ac:dyDescent="0.3">
      <c r="A77" s="87" t="s">
        <v>671</v>
      </c>
      <c r="B77" s="87" t="s">
        <v>672</v>
      </c>
      <c r="C77" s="87" t="s">
        <v>511</v>
      </c>
      <c r="D77" s="212" t="s">
        <v>673</v>
      </c>
      <c r="E77" s="87" t="s">
        <v>377</v>
      </c>
      <c r="F77" s="87">
        <v>1</v>
      </c>
      <c r="G77" s="11">
        <v>1690</v>
      </c>
      <c r="H77" s="87"/>
      <c r="I77" s="11">
        <v>1690</v>
      </c>
      <c r="J77" s="11">
        <v>1690</v>
      </c>
      <c r="K77" s="212">
        <v>0</v>
      </c>
      <c r="L77" s="87" t="s">
        <v>513</v>
      </c>
      <c r="M77" s="87"/>
      <c r="N77" s="87"/>
    </row>
    <row r="78" spans="1:14" x14ac:dyDescent="0.3">
      <c r="A78" s="87" t="s">
        <v>674</v>
      </c>
      <c r="B78" s="87" t="s">
        <v>675</v>
      </c>
      <c r="C78" s="87" t="s">
        <v>520</v>
      </c>
      <c r="D78" s="212" t="s">
        <v>676</v>
      </c>
      <c r="E78" s="87" t="s">
        <v>376</v>
      </c>
      <c r="F78" s="87">
        <v>40.200000000000003</v>
      </c>
      <c r="G78" s="87">
        <v>500</v>
      </c>
      <c r="H78" s="87"/>
      <c r="I78" s="11">
        <v>20100</v>
      </c>
      <c r="J78" s="11">
        <v>20100</v>
      </c>
      <c r="K78" s="212">
        <v>0</v>
      </c>
      <c r="L78" s="87" t="s">
        <v>513</v>
      </c>
      <c r="M78" s="87" t="s">
        <v>527</v>
      </c>
      <c r="N78" s="87"/>
    </row>
    <row r="79" spans="1:14" x14ac:dyDescent="0.3">
      <c r="A79" s="87" t="s">
        <v>677</v>
      </c>
      <c r="B79" s="87" t="s">
        <v>675</v>
      </c>
      <c r="C79" s="87" t="s">
        <v>520</v>
      </c>
      <c r="D79" s="212" t="s">
        <v>676</v>
      </c>
      <c r="E79" s="87" t="s">
        <v>377</v>
      </c>
      <c r="F79" s="87">
        <v>1</v>
      </c>
      <c r="G79" s="11">
        <v>1500</v>
      </c>
      <c r="H79" s="87"/>
      <c r="I79" s="11">
        <v>1500</v>
      </c>
      <c r="J79" s="11">
        <v>1500</v>
      </c>
      <c r="K79" s="212">
        <v>0</v>
      </c>
      <c r="L79" s="87" t="s">
        <v>513</v>
      </c>
      <c r="M79" s="87"/>
      <c r="N79" s="87"/>
    </row>
    <row r="80" spans="1:14" x14ac:dyDescent="0.3">
      <c r="A80" s="87" t="s">
        <v>678</v>
      </c>
      <c r="B80" s="87" t="s">
        <v>679</v>
      </c>
      <c r="C80" s="87" t="s">
        <v>511</v>
      </c>
      <c r="D80" s="212" t="s">
        <v>680</v>
      </c>
      <c r="E80" s="87" t="s">
        <v>376</v>
      </c>
      <c r="F80" s="87">
        <v>26.6</v>
      </c>
      <c r="G80" s="87">
        <v>690</v>
      </c>
      <c r="H80" s="87"/>
      <c r="I80" s="11">
        <v>18354</v>
      </c>
      <c r="J80" s="11">
        <v>18354</v>
      </c>
      <c r="K80" s="212">
        <v>0</v>
      </c>
      <c r="L80" s="87" t="s">
        <v>513</v>
      </c>
      <c r="M80" s="87" t="s">
        <v>527</v>
      </c>
      <c r="N80" s="87"/>
    </row>
    <row r="81" spans="1:14" x14ac:dyDescent="0.3">
      <c r="A81" s="87" t="s">
        <v>681</v>
      </c>
      <c r="B81" s="87" t="s">
        <v>679</v>
      </c>
      <c r="C81" s="87" t="s">
        <v>511</v>
      </c>
      <c r="D81" s="212" t="s">
        <v>680</v>
      </c>
      <c r="E81" s="87" t="s">
        <v>377</v>
      </c>
      <c r="F81" s="87">
        <v>1</v>
      </c>
      <c r="G81" s="11">
        <v>1690</v>
      </c>
      <c r="H81" s="87"/>
      <c r="I81" s="11">
        <v>1690</v>
      </c>
      <c r="J81" s="11">
        <v>1690</v>
      </c>
      <c r="K81" s="212">
        <v>0</v>
      </c>
      <c r="L81" s="87" t="s">
        <v>513</v>
      </c>
      <c r="M81" s="87"/>
      <c r="N81" s="87"/>
    </row>
    <row r="82" spans="1:14" x14ac:dyDescent="0.3">
      <c r="A82" s="87" t="s">
        <v>682</v>
      </c>
      <c r="B82" s="87" t="s">
        <v>683</v>
      </c>
      <c r="C82" s="87" t="s">
        <v>552</v>
      </c>
      <c r="D82" s="212" t="s">
        <v>684</v>
      </c>
      <c r="E82" s="87" t="s">
        <v>685</v>
      </c>
      <c r="F82" s="87">
        <v>1</v>
      </c>
      <c r="G82" s="87">
        <v>500</v>
      </c>
      <c r="H82" s="87"/>
      <c r="I82" s="87">
        <v>500</v>
      </c>
      <c r="J82" s="212">
        <v>500</v>
      </c>
      <c r="K82" s="212">
        <v>0</v>
      </c>
      <c r="L82" s="87" t="s">
        <v>513</v>
      </c>
      <c r="M82" s="87"/>
      <c r="N82" s="87"/>
    </row>
    <row r="83" spans="1:14" x14ac:dyDescent="0.3">
      <c r="A83" s="87" t="s">
        <v>686</v>
      </c>
      <c r="B83" s="87" t="s">
        <v>683</v>
      </c>
      <c r="C83" s="87" t="s">
        <v>552</v>
      </c>
      <c r="D83" s="212" t="s">
        <v>684</v>
      </c>
      <c r="E83" s="87" t="s">
        <v>377</v>
      </c>
      <c r="F83" s="87">
        <v>1</v>
      </c>
      <c r="G83" s="11">
        <v>1500</v>
      </c>
      <c r="H83" s="87"/>
      <c r="I83" s="11">
        <v>1500</v>
      </c>
      <c r="J83" s="11">
        <v>1500</v>
      </c>
      <c r="K83" s="212">
        <v>0</v>
      </c>
      <c r="L83" s="87" t="s">
        <v>513</v>
      </c>
      <c r="M83" s="87"/>
      <c r="N83" s="87"/>
    </row>
    <row r="84" spans="1:14" x14ac:dyDescent="0.3">
      <c r="A84" s="87"/>
      <c r="B84" s="87" t="s">
        <v>687</v>
      </c>
      <c r="C84" s="87"/>
      <c r="D84" s="212"/>
      <c r="E84" s="87"/>
      <c r="F84" s="87"/>
      <c r="G84" s="87"/>
      <c r="H84" s="87"/>
      <c r="I84" s="11">
        <v>789574.3</v>
      </c>
      <c r="J84" s="11">
        <v>783671.8</v>
      </c>
      <c r="K84" s="11">
        <v>5902.5</v>
      </c>
      <c r="L84" s="87"/>
      <c r="M84" s="87"/>
      <c r="N84" s="87"/>
    </row>
    <row r="85" spans="1:14" x14ac:dyDescent="0.3">
      <c r="A85" s="48"/>
      <c r="B85" s="48"/>
      <c r="C85" s="48"/>
      <c r="E85" s="48"/>
      <c r="F85" s="48"/>
      <c r="G85" s="48"/>
      <c r="H85" s="48"/>
      <c r="I85" s="48"/>
      <c r="L85" s="48"/>
      <c r="M85" s="48"/>
      <c r="N85" s="48"/>
    </row>
    <row r="86" spans="1:14" x14ac:dyDescent="0.3">
      <c r="A86" s="48"/>
      <c r="B86" s="48"/>
      <c r="C86" s="48"/>
      <c r="E86" s="48"/>
      <c r="F86" s="48"/>
      <c r="G86" s="48"/>
      <c r="H86" s="48"/>
      <c r="I86" s="48"/>
      <c r="L86" s="48"/>
      <c r="M86" s="48"/>
      <c r="N86" s="48"/>
    </row>
    <row r="87" spans="1:14" x14ac:dyDescent="0.3">
      <c r="A87" s="48"/>
      <c r="B87" s="48"/>
      <c r="C87" s="48"/>
      <c r="E87" s="48"/>
      <c r="F87" s="48"/>
      <c r="G87" s="48"/>
      <c r="H87" s="48"/>
      <c r="I87" s="48"/>
      <c r="L87" s="48"/>
      <c r="M87" s="48"/>
      <c r="N87" s="48"/>
    </row>
    <row r="88" spans="1:14" x14ac:dyDescent="0.3">
      <c r="A88" s="48"/>
      <c r="B88" s="48"/>
      <c r="C88" s="48"/>
      <c r="E88" s="48"/>
      <c r="F88" s="48"/>
      <c r="G88" s="48"/>
      <c r="H88" s="48"/>
      <c r="I88" s="48"/>
      <c r="L88" s="48"/>
      <c r="M88" s="48"/>
      <c r="N88" s="48"/>
    </row>
    <row r="89" spans="1:14" x14ac:dyDescent="0.3">
      <c r="A89" s="48"/>
      <c r="B89" s="48"/>
      <c r="C89" s="48"/>
      <c r="E89" s="48"/>
      <c r="F89" s="48"/>
      <c r="G89" s="48"/>
      <c r="H89" s="48"/>
      <c r="I89" s="48"/>
      <c r="L89" s="48"/>
      <c r="M89" s="48"/>
      <c r="N89" s="48"/>
    </row>
    <row r="90" spans="1:14" x14ac:dyDescent="0.3">
      <c r="A90" s="48"/>
      <c r="B90" s="48"/>
      <c r="C90" s="48"/>
      <c r="E90" s="48"/>
      <c r="F90" s="48"/>
      <c r="G90" s="48"/>
      <c r="H90" s="48"/>
      <c r="I90" s="48"/>
      <c r="L90" s="48"/>
      <c r="M90" s="48"/>
      <c r="N90" s="48"/>
    </row>
    <row r="91" spans="1:14" x14ac:dyDescent="0.3">
      <c r="A91" s="48"/>
      <c r="B91" s="48"/>
      <c r="C91" s="48"/>
      <c r="E91" s="48"/>
      <c r="F91" s="48"/>
      <c r="G91" s="48"/>
      <c r="H91" s="48"/>
      <c r="I91" s="48"/>
      <c r="L91" s="48"/>
      <c r="M91" s="48"/>
      <c r="N91" s="48"/>
    </row>
    <row r="92" spans="1:14" x14ac:dyDescent="0.3">
      <c r="A92" s="48"/>
      <c r="B92" s="48"/>
      <c r="C92" s="48"/>
      <c r="E92" s="48"/>
      <c r="F92" s="48"/>
      <c r="G92" s="48"/>
      <c r="H92" s="48"/>
      <c r="I92" s="48"/>
      <c r="L92" s="48"/>
      <c r="M92" s="48"/>
      <c r="N92" s="48"/>
    </row>
    <row r="93" spans="1:14" x14ac:dyDescent="0.3">
      <c r="A93" s="48"/>
      <c r="B93" s="48"/>
      <c r="C93" s="48"/>
      <c r="E93" s="48"/>
      <c r="F93" s="48"/>
      <c r="G93" s="48"/>
      <c r="H93" s="48"/>
      <c r="I93" s="48"/>
      <c r="L93" s="48"/>
      <c r="M93" s="48"/>
      <c r="N93" s="48"/>
    </row>
    <row r="94" spans="1:14" x14ac:dyDescent="0.3">
      <c r="A94" s="48"/>
      <c r="B94" s="48"/>
      <c r="C94" s="48"/>
      <c r="E94" s="48"/>
      <c r="F94" s="48"/>
      <c r="G94" s="48"/>
      <c r="H94" s="48"/>
      <c r="I94" s="48"/>
      <c r="L94" s="48"/>
      <c r="M94" s="48"/>
      <c r="N94" s="48"/>
    </row>
    <row r="95" spans="1:14" x14ac:dyDescent="0.3">
      <c r="A95" s="48"/>
      <c r="B95" s="144" t="s">
        <v>688</v>
      </c>
      <c r="C95" s="48"/>
      <c r="E95" s="48"/>
      <c r="F95" s="48"/>
      <c r="G95" s="48"/>
      <c r="H95" s="48"/>
      <c r="I95" s="48"/>
      <c r="L95" s="48"/>
      <c r="M95" s="48"/>
      <c r="N95" s="48"/>
    </row>
    <row r="96" spans="1:14" x14ac:dyDescent="0.3">
      <c r="A96" s="87"/>
      <c r="B96" s="87" t="s">
        <v>499</v>
      </c>
      <c r="C96" s="87" t="s">
        <v>500</v>
      </c>
      <c r="D96" s="212" t="s">
        <v>501</v>
      </c>
      <c r="E96" s="87" t="s">
        <v>502</v>
      </c>
      <c r="F96" s="87"/>
      <c r="G96" s="87" t="s">
        <v>504</v>
      </c>
      <c r="H96" s="87" t="s">
        <v>689</v>
      </c>
      <c r="I96" s="87" t="s">
        <v>505</v>
      </c>
      <c r="J96" s="212" t="s">
        <v>506</v>
      </c>
      <c r="K96" s="212" t="s">
        <v>507</v>
      </c>
      <c r="L96" s="87" t="s">
        <v>508</v>
      </c>
      <c r="M96" s="87" t="s">
        <v>509</v>
      </c>
      <c r="N96" s="87" t="s">
        <v>752</v>
      </c>
    </row>
    <row r="97" spans="1:14" x14ac:dyDescent="0.3">
      <c r="A97" s="87" t="s">
        <v>0</v>
      </c>
      <c r="B97" s="87" t="s">
        <v>311</v>
      </c>
      <c r="C97" s="87" t="s">
        <v>511</v>
      </c>
      <c r="D97" s="212" t="s">
        <v>512</v>
      </c>
      <c r="E97" s="87" t="s">
        <v>690</v>
      </c>
      <c r="F97" s="87">
        <v>1</v>
      </c>
      <c r="G97" s="11">
        <v>30100</v>
      </c>
      <c r="H97" s="87"/>
      <c r="I97" s="11">
        <v>30100</v>
      </c>
      <c r="J97" s="11">
        <v>30100</v>
      </c>
      <c r="K97" s="212">
        <v>0</v>
      </c>
      <c r="L97" s="87" t="s">
        <v>513</v>
      </c>
      <c r="M97" s="87" t="s">
        <v>753</v>
      </c>
      <c r="N97" s="87" t="s">
        <v>23</v>
      </c>
    </row>
    <row r="98" spans="1:14" x14ac:dyDescent="0.3">
      <c r="A98" s="87" t="s">
        <v>13</v>
      </c>
      <c r="B98" s="87" t="s">
        <v>691</v>
      </c>
      <c r="C98" s="87" t="s">
        <v>511</v>
      </c>
      <c r="D98" s="212" t="s">
        <v>692</v>
      </c>
      <c r="E98" s="87" t="s">
        <v>693</v>
      </c>
      <c r="F98" s="87">
        <v>1</v>
      </c>
      <c r="G98" s="11">
        <v>10200</v>
      </c>
      <c r="H98" s="11">
        <v>2500</v>
      </c>
      <c r="I98" s="11">
        <v>12700</v>
      </c>
      <c r="J98" s="11">
        <v>12700</v>
      </c>
      <c r="K98" s="212">
        <v>0</v>
      </c>
      <c r="L98" s="87" t="s">
        <v>513</v>
      </c>
      <c r="M98" s="87" t="s">
        <v>753</v>
      </c>
      <c r="N98" s="87" t="s">
        <v>72</v>
      </c>
    </row>
    <row r="99" spans="1:14" x14ac:dyDescent="0.3">
      <c r="A99" s="87" t="s">
        <v>18</v>
      </c>
      <c r="B99" s="87" t="s">
        <v>694</v>
      </c>
      <c r="C99" s="87" t="s">
        <v>520</v>
      </c>
      <c r="D99" s="212" t="s">
        <v>695</v>
      </c>
      <c r="E99" s="87" t="s">
        <v>696</v>
      </c>
      <c r="F99" s="87">
        <v>1</v>
      </c>
      <c r="G99" s="11">
        <v>26100</v>
      </c>
      <c r="H99" s="87"/>
      <c r="I99" s="11">
        <v>26100</v>
      </c>
      <c r="J99" s="11">
        <v>26100</v>
      </c>
      <c r="K99" s="212">
        <v>0</v>
      </c>
      <c r="L99" s="87" t="s">
        <v>513</v>
      </c>
      <c r="M99" s="87" t="s">
        <v>753</v>
      </c>
      <c r="N99" s="87" t="s">
        <v>72</v>
      </c>
    </row>
    <row r="100" spans="1:14" x14ac:dyDescent="0.3">
      <c r="A100" s="87" t="s">
        <v>24</v>
      </c>
      <c r="B100" s="87" t="s">
        <v>697</v>
      </c>
      <c r="C100" s="87" t="s">
        <v>511</v>
      </c>
      <c r="D100" s="212" t="s">
        <v>512</v>
      </c>
      <c r="E100" s="87" t="s">
        <v>698</v>
      </c>
      <c r="F100" s="87">
        <v>1</v>
      </c>
      <c r="G100" s="11">
        <v>45000</v>
      </c>
      <c r="H100" s="87"/>
      <c r="I100" s="11">
        <v>45000</v>
      </c>
      <c r="J100" s="11">
        <v>45000</v>
      </c>
      <c r="K100" s="212">
        <v>0</v>
      </c>
      <c r="L100" s="87" t="s">
        <v>513</v>
      </c>
      <c r="M100" s="87" t="s">
        <v>753</v>
      </c>
      <c r="N100" s="87" t="s">
        <v>319</v>
      </c>
    </row>
    <row r="101" spans="1:14" x14ac:dyDescent="0.3">
      <c r="A101" s="87" t="s">
        <v>25</v>
      </c>
      <c r="B101" s="87" t="s">
        <v>697</v>
      </c>
      <c r="C101" s="87" t="s">
        <v>699</v>
      </c>
      <c r="D101" s="212" t="s">
        <v>512</v>
      </c>
      <c r="E101" s="87" t="s">
        <v>698</v>
      </c>
      <c r="F101" s="87">
        <v>1</v>
      </c>
      <c r="G101" s="11">
        <v>12000</v>
      </c>
      <c r="H101" s="87"/>
      <c r="I101" s="11">
        <v>6000</v>
      </c>
      <c r="J101" s="11">
        <v>6000</v>
      </c>
      <c r="K101" s="212">
        <v>0</v>
      </c>
      <c r="L101" s="87" t="s">
        <v>513</v>
      </c>
      <c r="M101" s="87" t="s">
        <v>753</v>
      </c>
      <c r="N101" s="87" t="s">
        <v>319</v>
      </c>
    </row>
    <row r="102" spans="1:14" x14ac:dyDescent="0.3">
      <c r="A102" s="87" t="s">
        <v>26</v>
      </c>
      <c r="B102" s="87" t="s">
        <v>530</v>
      </c>
      <c r="C102" s="87" t="s">
        <v>511</v>
      </c>
      <c r="D102" s="212" t="s">
        <v>512</v>
      </c>
      <c r="E102" s="87" t="s">
        <v>532</v>
      </c>
      <c r="F102" s="87">
        <v>1</v>
      </c>
      <c r="G102" s="11">
        <v>100000</v>
      </c>
      <c r="H102" s="87"/>
      <c r="I102" s="11">
        <v>100000</v>
      </c>
      <c r="J102" s="11">
        <v>100000</v>
      </c>
      <c r="K102" s="212">
        <v>0</v>
      </c>
      <c r="L102" s="87" t="s">
        <v>513</v>
      </c>
      <c r="M102" s="87" t="s">
        <v>753</v>
      </c>
      <c r="N102" s="87" t="s">
        <v>23</v>
      </c>
    </row>
    <row r="103" spans="1:14" x14ac:dyDescent="0.3">
      <c r="A103" s="87" t="s">
        <v>27</v>
      </c>
      <c r="B103" s="87" t="s">
        <v>535</v>
      </c>
      <c r="C103" s="87" t="s">
        <v>700</v>
      </c>
      <c r="D103" s="212" t="s">
        <v>701</v>
      </c>
      <c r="E103" s="87"/>
      <c r="F103" s="87">
        <v>1</v>
      </c>
      <c r="G103" s="11">
        <v>15000</v>
      </c>
      <c r="H103" s="87"/>
      <c r="I103" s="11">
        <v>15000</v>
      </c>
      <c r="J103" s="11">
        <v>15000</v>
      </c>
      <c r="K103" s="212">
        <v>0</v>
      </c>
      <c r="L103" s="87" t="s">
        <v>513</v>
      </c>
      <c r="M103" s="87" t="s">
        <v>753</v>
      </c>
      <c r="N103" s="87" t="s">
        <v>23</v>
      </c>
    </row>
    <row r="104" spans="1:14" x14ac:dyDescent="0.3">
      <c r="A104" s="87" t="s">
        <v>28</v>
      </c>
      <c r="B104" s="87" t="s">
        <v>537</v>
      </c>
      <c r="C104" s="87" t="s">
        <v>511</v>
      </c>
      <c r="D104" s="212" t="s">
        <v>512</v>
      </c>
      <c r="E104" s="87" t="s">
        <v>702</v>
      </c>
      <c r="F104" s="87">
        <v>1</v>
      </c>
      <c r="G104" s="11">
        <v>40000</v>
      </c>
      <c r="H104" s="87"/>
      <c r="I104" s="11">
        <v>40000</v>
      </c>
      <c r="J104" s="11">
        <v>40000</v>
      </c>
      <c r="K104" s="212">
        <v>0</v>
      </c>
      <c r="L104" s="87" t="s">
        <v>513</v>
      </c>
      <c r="M104" s="87" t="s">
        <v>753</v>
      </c>
      <c r="N104" s="87" t="s">
        <v>23</v>
      </c>
    </row>
    <row r="105" spans="1:14" x14ac:dyDescent="0.3">
      <c r="A105" s="87" t="s">
        <v>29</v>
      </c>
      <c r="B105" s="87" t="s">
        <v>537</v>
      </c>
      <c r="C105" s="87" t="s">
        <v>511</v>
      </c>
      <c r="D105" s="212" t="s">
        <v>512</v>
      </c>
      <c r="E105" s="87" t="s">
        <v>702</v>
      </c>
      <c r="F105" s="87">
        <v>1</v>
      </c>
      <c r="G105" s="11">
        <v>20100</v>
      </c>
      <c r="H105" s="87"/>
      <c r="I105" s="11">
        <v>20100</v>
      </c>
      <c r="J105" s="11">
        <v>20100</v>
      </c>
      <c r="K105" s="212">
        <v>0</v>
      </c>
      <c r="L105" s="87" t="s">
        <v>513</v>
      </c>
      <c r="M105" s="87" t="s">
        <v>753</v>
      </c>
      <c r="N105" s="87" t="s">
        <v>23</v>
      </c>
    </row>
    <row r="106" spans="1:14" x14ac:dyDescent="0.3">
      <c r="A106" s="87" t="s">
        <v>30</v>
      </c>
      <c r="B106" s="87" t="s">
        <v>703</v>
      </c>
      <c r="C106" s="87" t="s">
        <v>520</v>
      </c>
      <c r="D106" s="212" t="s">
        <v>692</v>
      </c>
      <c r="E106" s="87" t="s">
        <v>704</v>
      </c>
      <c r="F106" s="87">
        <v>1</v>
      </c>
      <c r="G106" s="11">
        <v>10000</v>
      </c>
      <c r="H106" s="11">
        <v>2500</v>
      </c>
      <c r="I106" s="11">
        <v>12500</v>
      </c>
      <c r="J106" s="11">
        <v>12500</v>
      </c>
      <c r="K106" s="212">
        <v>0</v>
      </c>
      <c r="L106" s="87" t="s">
        <v>513</v>
      </c>
      <c r="M106" s="87" t="s">
        <v>753</v>
      </c>
      <c r="N106" s="87" t="s">
        <v>72</v>
      </c>
    </row>
    <row r="107" spans="1:14" x14ac:dyDescent="0.3">
      <c r="A107" s="87" t="s">
        <v>48</v>
      </c>
      <c r="B107" s="87" t="s">
        <v>705</v>
      </c>
      <c r="C107" s="87" t="s">
        <v>706</v>
      </c>
      <c r="D107" s="212" t="s">
        <v>707</v>
      </c>
      <c r="E107" s="87"/>
      <c r="F107" s="87">
        <v>1</v>
      </c>
      <c r="G107" s="11">
        <v>6000</v>
      </c>
      <c r="H107" s="87"/>
      <c r="I107" s="11">
        <v>6000</v>
      </c>
      <c r="J107" s="11">
        <v>6000</v>
      </c>
      <c r="K107" s="212">
        <v>0</v>
      </c>
      <c r="L107" s="87" t="s">
        <v>513</v>
      </c>
      <c r="M107" s="87" t="s">
        <v>753</v>
      </c>
      <c r="N107" s="87" t="s">
        <v>754</v>
      </c>
    </row>
    <row r="108" spans="1:14" x14ac:dyDescent="0.3">
      <c r="A108" s="87" t="s">
        <v>49</v>
      </c>
      <c r="B108" s="87" t="s">
        <v>708</v>
      </c>
      <c r="C108" s="87" t="s">
        <v>511</v>
      </c>
      <c r="D108" s="212" t="s">
        <v>709</v>
      </c>
      <c r="E108" s="87" t="s">
        <v>696</v>
      </c>
      <c r="F108" s="87">
        <v>1</v>
      </c>
      <c r="G108" s="11">
        <v>29555</v>
      </c>
      <c r="H108" s="87"/>
      <c r="I108" s="11">
        <v>29555</v>
      </c>
      <c r="J108" s="11">
        <v>29555</v>
      </c>
      <c r="K108" s="212">
        <v>0</v>
      </c>
      <c r="L108" s="87" t="s">
        <v>513</v>
      </c>
      <c r="M108" s="87" t="s">
        <v>753</v>
      </c>
      <c r="N108" s="87" t="s">
        <v>72</v>
      </c>
    </row>
    <row r="109" spans="1:14" x14ac:dyDescent="0.3">
      <c r="A109" s="87" t="s">
        <v>50</v>
      </c>
      <c r="B109" s="87" t="s">
        <v>710</v>
      </c>
      <c r="C109" s="87" t="s">
        <v>552</v>
      </c>
      <c r="D109" s="212" t="s">
        <v>711</v>
      </c>
      <c r="E109" s="87" t="s">
        <v>712</v>
      </c>
      <c r="F109" s="87">
        <v>1</v>
      </c>
      <c r="G109" s="11">
        <v>3250</v>
      </c>
      <c r="H109" s="87"/>
      <c r="I109" s="11">
        <v>3250</v>
      </c>
      <c r="J109" s="11">
        <v>3250</v>
      </c>
      <c r="K109" s="212">
        <v>0</v>
      </c>
      <c r="L109" s="87" t="s">
        <v>513</v>
      </c>
      <c r="M109" s="87" t="s">
        <v>753</v>
      </c>
      <c r="N109" s="87" t="s">
        <v>72</v>
      </c>
    </row>
    <row r="110" spans="1:14" x14ac:dyDescent="0.3">
      <c r="A110" s="87" t="s">
        <v>51</v>
      </c>
      <c r="B110" s="87" t="s">
        <v>713</v>
      </c>
      <c r="C110" s="87" t="s">
        <v>511</v>
      </c>
      <c r="D110" s="212" t="s">
        <v>512</v>
      </c>
      <c r="E110" s="87" t="s">
        <v>714</v>
      </c>
      <c r="F110" s="87">
        <v>1</v>
      </c>
      <c r="G110" s="11">
        <v>20001</v>
      </c>
      <c r="H110" s="87"/>
      <c r="I110" s="11">
        <v>20001</v>
      </c>
      <c r="J110" s="11">
        <v>20001</v>
      </c>
      <c r="K110" s="212">
        <v>0</v>
      </c>
      <c r="L110" s="87" t="s">
        <v>513</v>
      </c>
      <c r="M110" s="87" t="s">
        <v>753</v>
      </c>
      <c r="N110" s="87" t="s">
        <v>23</v>
      </c>
    </row>
    <row r="111" spans="1:14" x14ac:dyDescent="0.3">
      <c r="A111" s="87" t="s">
        <v>52</v>
      </c>
      <c r="B111" s="87" t="s">
        <v>715</v>
      </c>
      <c r="C111" s="87" t="s">
        <v>511</v>
      </c>
      <c r="D111" s="212" t="s">
        <v>692</v>
      </c>
      <c r="E111" s="87" t="s">
        <v>704</v>
      </c>
      <c r="F111" s="87">
        <v>1</v>
      </c>
      <c r="G111" s="11">
        <v>16200</v>
      </c>
      <c r="H111" s="11">
        <v>2500</v>
      </c>
      <c r="I111" s="11">
        <v>18700</v>
      </c>
      <c r="J111" s="11">
        <v>18700</v>
      </c>
      <c r="K111" s="212">
        <v>0</v>
      </c>
      <c r="L111" s="87" t="s">
        <v>513</v>
      </c>
      <c r="M111" s="87" t="s">
        <v>753</v>
      </c>
      <c r="N111" s="87" t="s">
        <v>72</v>
      </c>
    </row>
    <row r="112" spans="1:14" x14ac:dyDescent="0.3">
      <c r="A112" s="87" t="s">
        <v>63</v>
      </c>
      <c r="B112" s="87" t="s">
        <v>716</v>
      </c>
      <c r="C112" s="87" t="s">
        <v>520</v>
      </c>
      <c r="D112" s="212" t="s">
        <v>692</v>
      </c>
      <c r="E112" s="87" t="s">
        <v>704</v>
      </c>
      <c r="F112" s="87">
        <v>1</v>
      </c>
      <c r="G112" s="11">
        <v>10200</v>
      </c>
      <c r="H112" s="11">
        <v>2500</v>
      </c>
      <c r="I112" s="11">
        <v>12700</v>
      </c>
      <c r="J112" s="11">
        <v>12700</v>
      </c>
      <c r="K112" s="212">
        <v>0</v>
      </c>
      <c r="L112" s="87" t="s">
        <v>513</v>
      </c>
      <c r="M112" s="87" t="s">
        <v>753</v>
      </c>
      <c r="N112" s="87" t="s">
        <v>72</v>
      </c>
    </row>
    <row r="113" spans="1:14" x14ac:dyDescent="0.3">
      <c r="A113" s="87" t="s">
        <v>64</v>
      </c>
      <c r="B113" s="87" t="s">
        <v>717</v>
      </c>
      <c r="C113" s="87" t="s">
        <v>520</v>
      </c>
      <c r="D113" s="212" t="s">
        <v>692</v>
      </c>
      <c r="E113" s="87" t="s">
        <v>718</v>
      </c>
      <c r="F113" s="87">
        <v>1</v>
      </c>
      <c r="G113" s="11">
        <v>11660.04</v>
      </c>
      <c r="H113" s="11">
        <v>2500</v>
      </c>
      <c r="I113" s="11">
        <v>14160.04</v>
      </c>
      <c r="J113" s="11">
        <v>14160.04</v>
      </c>
      <c r="K113" s="212">
        <v>0</v>
      </c>
      <c r="L113" s="87" t="s">
        <v>513</v>
      </c>
      <c r="M113" s="87" t="s">
        <v>753</v>
      </c>
      <c r="N113" s="87" t="s">
        <v>72</v>
      </c>
    </row>
    <row r="114" spans="1:14" x14ac:dyDescent="0.3">
      <c r="A114" s="87" t="s">
        <v>65</v>
      </c>
      <c r="B114" s="87" t="s">
        <v>719</v>
      </c>
      <c r="C114" s="87" t="s">
        <v>520</v>
      </c>
      <c r="D114" s="212" t="s">
        <v>512</v>
      </c>
      <c r="E114" s="87" t="s">
        <v>720</v>
      </c>
      <c r="F114" s="87">
        <v>1</v>
      </c>
      <c r="G114" s="11">
        <v>25000</v>
      </c>
      <c r="H114" s="87"/>
      <c r="I114" s="11">
        <v>25000</v>
      </c>
      <c r="J114" s="11">
        <v>25000</v>
      </c>
      <c r="K114" s="212">
        <v>0</v>
      </c>
      <c r="L114" s="87" t="s">
        <v>513</v>
      </c>
      <c r="M114" s="87" t="s">
        <v>753</v>
      </c>
      <c r="N114" s="87" t="s">
        <v>23</v>
      </c>
    </row>
    <row r="115" spans="1:14" x14ac:dyDescent="0.3">
      <c r="A115" s="87" t="s">
        <v>66</v>
      </c>
      <c r="B115" s="87" t="s">
        <v>615</v>
      </c>
      <c r="C115" s="87" t="s">
        <v>511</v>
      </c>
      <c r="D115" s="212" t="s">
        <v>512</v>
      </c>
      <c r="E115" s="87" t="s">
        <v>616</v>
      </c>
      <c r="F115" s="87">
        <v>1</v>
      </c>
      <c r="G115" s="11">
        <v>50000</v>
      </c>
      <c r="H115" s="87"/>
      <c r="I115" s="11">
        <v>50000</v>
      </c>
      <c r="J115" s="11">
        <v>50000</v>
      </c>
      <c r="K115" s="212">
        <v>0</v>
      </c>
      <c r="L115" s="87" t="s">
        <v>513</v>
      </c>
      <c r="M115" s="87" t="s">
        <v>753</v>
      </c>
      <c r="N115" s="87" t="s">
        <v>23</v>
      </c>
    </row>
    <row r="116" spans="1:14" x14ac:dyDescent="0.3">
      <c r="A116" s="87" t="s">
        <v>67</v>
      </c>
      <c r="B116" s="87" t="s">
        <v>322</v>
      </c>
      <c r="C116" s="87" t="s">
        <v>721</v>
      </c>
      <c r="D116" s="212" t="s">
        <v>512</v>
      </c>
      <c r="E116" s="87" t="s">
        <v>722</v>
      </c>
      <c r="F116" s="87">
        <v>1</v>
      </c>
      <c r="G116" s="11">
        <v>5099</v>
      </c>
      <c r="H116" s="87"/>
      <c r="I116" s="11">
        <v>5099</v>
      </c>
      <c r="J116" s="11">
        <v>5099</v>
      </c>
      <c r="K116" s="212">
        <v>0</v>
      </c>
      <c r="L116" s="87" t="s">
        <v>513</v>
      </c>
      <c r="M116" s="87" t="s">
        <v>753</v>
      </c>
      <c r="N116" s="87" t="s">
        <v>325</v>
      </c>
    </row>
    <row r="117" spans="1:14" x14ac:dyDescent="0.3">
      <c r="A117" s="87" t="s">
        <v>83</v>
      </c>
      <c r="B117" s="87" t="s">
        <v>310</v>
      </c>
      <c r="C117" s="87" t="s">
        <v>511</v>
      </c>
      <c r="D117" s="212" t="s">
        <v>512</v>
      </c>
      <c r="E117" s="87" t="s">
        <v>532</v>
      </c>
      <c r="F117" s="87">
        <v>1</v>
      </c>
      <c r="G117" s="11">
        <v>100100</v>
      </c>
      <c r="H117" s="87"/>
      <c r="I117" s="11">
        <v>100100</v>
      </c>
      <c r="J117" s="11">
        <v>100100</v>
      </c>
      <c r="K117" s="212">
        <v>0</v>
      </c>
      <c r="L117" s="87" t="s">
        <v>513</v>
      </c>
      <c r="M117" s="87" t="s">
        <v>753</v>
      </c>
      <c r="N117" s="87" t="s">
        <v>23</v>
      </c>
    </row>
    <row r="118" spans="1:14" x14ac:dyDescent="0.3">
      <c r="A118" s="87" t="s">
        <v>117</v>
      </c>
      <c r="B118" s="87" t="s">
        <v>723</v>
      </c>
      <c r="C118" s="87" t="s">
        <v>724</v>
      </c>
      <c r="D118" s="212" t="s">
        <v>692</v>
      </c>
      <c r="E118" s="87" t="s">
        <v>720</v>
      </c>
      <c r="F118" s="87">
        <v>1</v>
      </c>
      <c r="G118" s="11">
        <v>25010</v>
      </c>
      <c r="H118" s="87"/>
      <c r="I118" s="11">
        <v>25010</v>
      </c>
      <c r="J118" s="11">
        <v>25010</v>
      </c>
      <c r="K118" s="212">
        <v>0</v>
      </c>
      <c r="L118" s="87" t="s">
        <v>513</v>
      </c>
      <c r="M118" s="87"/>
      <c r="N118" s="87" t="s">
        <v>23</v>
      </c>
    </row>
    <row r="119" spans="1:14" x14ac:dyDescent="0.3">
      <c r="A119" s="87" t="s">
        <v>118</v>
      </c>
      <c r="B119" s="87" t="s">
        <v>725</v>
      </c>
      <c r="C119" s="87" t="s">
        <v>511</v>
      </c>
      <c r="D119" s="212" t="s">
        <v>726</v>
      </c>
      <c r="E119" s="87" t="s">
        <v>727</v>
      </c>
      <c r="F119" s="87">
        <v>1</v>
      </c>
      <c r="G119" s="11">
        <v>27100</v>
      </c>
      <c r="H119" s="87"/>
      <c r="I119" s="11">
        <v>27100</v>
      </c>
      <c r="J119" s="11">
        <v>27100</v>
      </c>
      <c r="K119" s="212">
        <v>0</v>
      </c>
      <c r="L119" s="87" t="s">
        <v>513</v>
      </c>
      <c r="M119" s="87"/>
      <c r="N119" s="87" t="s">
        <v>72</v>
      </c>
    </row>
    <row r="120" spans="1:14" x14ac:dyDescent="0.3">
      <c r="A120" s="87" t="s">
        <v>119</v>
      </c>
      <c r="B120" s="87" t="s">
        <v>653</v>
      </c>
      <c r="C120" s="87" t="s">
        <v>654</v>
      </c>
      <c r="D120" s="212" t="s">
        <v>512</v>
      </c>
      <c r="E120" s="87" t="s">
        <v>728</v>
      </c>
      <c r="F120" s="87">
        <v>1</v>
      </c>
      <c r="G120" s="11">
        <v>25000</v>
      </c>
      <c r="H120" s="87"/>
      <c r="I120" s="11">
        <v>25000</v>
      </c>
      <c r="J120" s="11">
        <v>25000</v>
      </c>
      <c r="K120" s="212">
        <v>0</v>
      </c>
      <c r="L120" s="87" t="s">
        <v>513</v>
      </c>
      <c r="M120" s="87" t="s">
        <v>753</v>
      </c>
      <c r="N120" s="87" t="s">
        <v>72</v>
      </c>
    </row>
    <row r="121" spans="1:14" x14ac:dyDescent="0.3">
      <c r="A121" s="87" t="s">
        <v>120</v>
      </c>
      <c r="B121" s="87" t="s">
        <v>729</v>
      </c>
      <c r="C121" s="87" t="s">
        <v>520</v>
      </c>
      <c r="D121" s="212" t="s">
        <v>692</v>
      </c>
      <c r="E121" s="87" t="s">
        <v>704</v>
      </c>
      <c r="F121" s="87">
        <v>1</v>
      </c>
      <c r="G121" s="11">
        <v>10000</v>
      </c>
      <c r="H121" s="11">
        <v>2500</v>
      </c>
      <c r="I121" s="11">
        <v>12500</v>
      </c>
      <c r="J121" s="11">
        <v>12500</v>
      </c>
      <c r="K121" s="212">
        <v>0</v>
      </c>
      <c r="L121" s="87" t="s">
        <v>513</v>
      </c>
      <c r="M121" s="87" t="s">
        <v>753</v>
      </c>
      <c r="N121" s="87" t="s">
        <v>72</v>
      </c>
    </row>
    <row r="122" spans="1:14" x14ac:dyDescent="0.3">
      <c r="A122" s="87" t="s">
        <v>121</v>
      </c>
      <c r="B122" s="87" t="s">
        <v>730</v>
      </c>
      <c r="C122" s="87" t="s">
        <v>511</v>
      </c>
      <c r="D122" s="212" t="s">
        <v>692</v>
      </c>
      <c r="E122" s="87" t="s">
        <v>731</v>
      </c>
      <c r="F122" s="87">
        <v>1</v>
      </c>
      <c r="G122" s="11">
        <v>10100</v>
      </c>
      <c r="H122" s="11">
        <v>2500</v>
      </c>
      <c r="I122" s="11">
        <v>12600</v>
      </c>
      <c r="J122" s="11">
        <v>12600</v>
      </c>
      <c r="K122" s="212">
        <v>0</v>
      </c>
      <c r="L122" s="87" t="s">
        <v>513</v>
      </c>
      <c r="M122" s="87" t="s">
        <v>753</v>
      </c>
      <c r="N122" s="87" t="s">
        <v>72</v>
      </c>
    </row>
    <row r="123" spans="1:14" x14ac:dyDescent="0.3">
      <c r="A123" s="87" t="s">
        <v>124</v>
      </c>
      <c r="B123" s="87" t="s">
        <v>732</v>
      </c>
      <c r="C123" s="87" t="s">
        <v>520</v>
      </c>
      <c r="D123" s="212" t="s">
        <v>733</v>
      </c>
      <c r="E123" s="87" t="s">
        <v>734</v>
      </c>
      <c r="F123" s="87">
        <v>1</v>
      </c>
      <c r="G123" s="11">
        <v>12000</v>
      </c>
      <c r="H123" s="87"/>
      <c r="I123" s="11">
        <v>12000</v>
      </c>
      <c r="J123" s="11">
        <v>11000</v>
      </c>
      <c r="K123" s="11">
        <v>1000</v>
      </c>
      <c r="L123" s="87" t="s">
        <v>513</v>
      </c>
      <c r="M123" s="87" t="s">
        <v>753</v>
      </c>
      <c r="N123" s="87" t="s">
        <v>755</v>
      </c>
    </row>
    <row r="124" spans="1:14" x14ac:dyDescent="0.3">
      <c r="A124" s="87" t="s">
        <v>125</v>
      </c>
      <c r="B124" s="87" t="s">
        <v>735</v>
      </c>
      <c r="C124" s="87" t="s">
        <v>511</v>
      </c>
      <c r="D124" s="212" t="s">
        <v>736</v>
      </c>
      <c r="E124" s="87"/>
      <c r="F124" s="87">
        <v>1</v>
      </c>
      <c r="G124" s="11">
        <v>500000</v>
      </c>
      <c r="H124" s="87"/>
      <c r="I124" s="11">
        <v>500000</v>
      </c>
      <c r="J124" s="11">
        <v>500000</v>
      </c>
      <c r="K124" s="212">
        <v>0</v>
      </c>
      <c r="L124" s="87" t="s">
        <v>513</v>
      </c>
      <c r="M124" s="87" t="s">
        <v>756</v>
      </c>
      <c r="N124" s="87"/>
    </row>
    <row r="125" spans="1:14" x14ac:dyDescent="0.3">
      <c r="A125" s="87" t="s">
        <v>129</v>
      </c>
      <c r="B125" s="87" t="s">
        <v>737</v>
      </c>
      <c r="C125" s="87" t="s">
        <v>520</v>
      </c>
      <c r="D125" s="212" t="s">
        <v>512</v>
      </c>
      <c r="E125" s="87" t="s">
        <v>738</v>
      </c>
      <c r="F125" s="87">
        <v>1</v>
      </c>
      <c r="G125" s="11">
        <v>32000</v>
      </c>
      <c r="H125" s="87"/>
      <c r="I125" s="11">
        <v>32000</v>
      </c>
      <c r="J125" s="11">
        <v>32000</v>
      </c>
      <c r="K125" s="212">
        <v>0</v>
      </c>
      <c r="L125" s="87" t="s">
        <v>513</v>
      </c>
      <c r="M125" s="87" t="s">
        <v>753</v>
      </c>
      <c r="N125" s="87" t="s">
        <v>23</v>
      </c>
    </row>
    <row r="126" spans="1:14" x14ac:dyDescent="0.3">
      <c r="A126" s="87" t="s">
        <v>134</v>
      </c>
      <c r="B126" s="87" t="s">
        <v>739</v>
      </c>
      <c r="C126" s="87" t="s">
        <v>520</v>
      </c>
      <c r="D126" s="212" t="s">
        <v>692</v>
      </c>
      <c r="E126" s="87" t="s">
        <v>740</v>
      </c>
      <c r="F126" s="87">
        <v>1</v>
      </c>
      <c r="G126" s="11">
        <v>6000</v>
      </c>
      <c r="H126" s="11">
        <v>2500</v>
      </c>
      <c r="I126" s="11">
        <v>8500</v>
      </c>
      <c r="J126" s="11">
        <v>8500</v>
      </c>
      <c r="K126" s="212">
        <v>0</v>
      </c>
      <c r="L126" s="87" t="s">
        <v>513</v>
      </c>
      <c r="M126" s="87" t="s">
        <v>753</v>
      </c>
      <c r="N126" s="87" t="s">
        <v>72</v>
      </c>
    </row>
    <row r="127" spans="1:14" x14ac:dyDescent="0.3">
      <c r="A127" s="87" t="s">
        <v>138</v>
      </c>
      <c r="B127" s="87" t="s">
        <v>741</v>
      </c>
      <c r="C127" s="87" t="s">
        <v>511</v>
      </c>
      <c r="D127" s="212" t="s">
        <v>692</v>
      </c>
      <c r="E127" s="87" t="s">
        <v>740</v>
      </c>
      <c r="F127" s="87">
        <v>1</v>
      </c>
      <c r="G127" s="11">
        <v>6000</v>
      </c>
      <c r="H127" s="11">
        <v>2500</v>
      </c>
      <c r="I127" s="11">
        <v>8500</v>
      </c>
      <c r="J127" s="11">
        <v>8500</v>
      </c>
      <c r="K127" s="212">
        <v>0</v>
      </c>
      <c r="L127" s="87" t="s">
        <v>513</v>
      </c>
      <c r="M127" s="87" t="s">
        <v>753</v>
      </c>
      <c r="N127" s="87" t="s">
        <v>72</v>
      </c>
    </row>
    <row r="128" spans="1:14" x14ac:dyDescent="0.3">
      <c r="A128" s="87" t="s">
        <v>139</v>
      </c>
      <c r="B128" s="87" t="s">
        <v>742</v>
      </c>
      <c r="C128" s="87" t="s">
        <v>520</v>
      </c>
      <c r="D128" s="212" t="s">
        <v>692</v>
      </c>
      <c r="E128" s="87" t="s">
        <v>704</v>
      </c>
      <c r="F128" s="87">
        <v>1</v>
      </c>
      <c r="G128" s="11">
        <v>7000</v>
      </c>
      <c r="H128" s="11">
        <v>2500</v>
      </c>
      <c r="I128" s="11">
        <v>9500</v>
      </c>
      <c r="J128" s="11">
        <v>9500</v>
      </c>
      <c r="K128" s="212">
        <v>0</v>
      </c>
      <c r="L128" s="87" t="s">
        <v>513</v>
      </c>
      <c r="M128" s="87" t="s">
        <v>753</v>
      </c>
      <c r="N128" s="87" t="s">
        <v>72</v>
      </c>
    </row>
    <row r="129" spans="1:14" x14ac:dyDescent="0.3">
      <c r="A129" s="87" t="s">
        <v>144</v>
      </c>
      <c r="B129" s="87" t="s">
        <v>743</v>
      </c>
      <c r="C129" s="87" t="s">
        <v>520</v>
      </c>
      <c r="D129" s="212" t="s">
        <v>692</v>
      </c>
      <c r="E129" s="87" t="s">
        <v>744</v>
      </c>
      <c r="F129" s="87">
        <v>1</v>
      </c>
      <c r="G129" s="11">
        <v>15100</v>
      </c>
      <c r="H129" s="11">
        <v>2500</v>
      </c>
      <c r="I129" s="11">
        <v>17600</v>
      </c>
      <c r="J129" s="11">
        <v>17600</v>
      </c>
      <c r="K129" s="212">
        <v>0</v>
      </c>
      <c r="L129" s="87" t="s">
        <v>513</v>
      </c>
      <c r="M129" s="87" t="s">
        <v>753</v>
      </c>
      <c r="N129" s="87" t="s">
        <v>72</v>
      </c>
    </row>
    <row r="130" spans="1:14" x14ac:dyDescent="0.3">
      <c r="A130" s="87" t="s">
        <v>573</v>
      </c>
      <c r="B130" s="87" t="s">
        <v>297</v>
      </c>
      <c r="C130" s="87" t="s">
        <v>520</v>
      </c>
      <c r="D130" s="212" t="s">
        <v>692</v>
      </c>
      <c r="E130" s="87" t="s">
        <v>704</v>
      </c>
      <c r="F130" s="87">
        <v>1</v>
      </c>
      <c r="G130" s="11">
        <v>13100</v>
      </c>
      <c r="H130" s="11">
        <v>2500</v>
      </c>
      <c r="I130" s="11">
        <v>15600</v>
      </c>
      <c r="J130" s="11">
        <v>15600</v>
      </c>
      <c r="K130" s="212">
        <v>0</v>
      </c>
      <c r="L130" s="87" t="s">
        <v>513</v>
      </c>
      <c r="M130" s="87" t="s">
        <v>753</v>
      </c>
      <c r="N130" s="87" t="s">
        <v>72</v>
      </c>
    </row>
    <row r="131" spans="1:14" x14ac:dyDescent="0.3">
      <c r="A131" s="87" t="s">
        <v>574</v>
      </c>
      <c r="B131" s="87" t="s">
        <v>745</v>
      </c>
      <c r="C131" s="87" t="s">
        <v>520</v>
      </c>
      <c r="D131" s="212" t="s">
        <v>692</v>
      </c>
      <c r="E131" s="87" t="s">
        <v>693</v>
      </c>
      <c r="F131" s="87">
        <v>1</v>
      </c>
      <c r="G131" s="11">
        <v>18188</v>
      </c>
      <c r="H131" s="11">
        <v>2500</v>
      </c>
      <c r="I131" s="11">
        <v>20688</v>
      </c>
      <c r="J131" s="11">
        <v>20688</v>
      </c>
      <c r="K131" s="212">
        <v>0</v>
      </c>
      <c r="L131" s="87" t="s">
        <v>513</v>
      </c>
      <c r="M131" s="87" t="s">
        <v>753</v>
      </c>
      <c r="N131" s="87" t="s">
        <v>72</v>
      </c>
    </row>
    <row r="132" spans="1:14" x14ac:dyDescent="0.3">
      <c r="A132" s="87" t="s">
        <v>578</v>
      </c>
      <c r="B132" s="87" t="s">
        <v>746</v>
      </c>
      <c r="C132" s="87" t="s">
        <v>511</v>
      </c>
      <c r="D132" s="212" t="s">
        <v>692</v>
      </c>
      <c r="E132" s="87" t="s">
        <v>718</v>
      </c>
      <c r="F132" s="87">
        <v>1</v>
      </c>
      <c r="G132" s="11">
        <v>11100</v>
      </c>
      <c r="H132" s="11">
        <v>2500</v>
      </c>
      <c r="I132" s="11">
        <v>13600</v>
      </c>
      <c r="J132" s="11">
        <v>13600</v>
      </c>
      <c r="K132" s="212">
        <v>0</v>
      </c>
      <c r="L132" s="87" t="s">
        <v>513</v>
      </c>
      <c r="M132" s="87" t="s">
        <v>753</v>
      </c>
      <c r="N132" s="87" t="s">
        <v>72</v>
      </c>
    </row>
    <row r="133" spans="1:14" x14ac:dyDescent="0.3">
      <c r="A133" s="87"/>
      <c r="B133" s="87" t="s">
        <v>687</v>
      </c>
      <c r="C133" s="87"/>
      <c r="D133" s="212"/>
      <c r="E133" s="87"/>
      <c r="F133" s="87"/>
      <c r="G133" s="87" t="s">
        <v>747</v>
      </c>
      <c r="H133" s="87"/>
      <c r="I133" s="11">
        <v>1332263.04</v>
      </c>
      <c r="J133" s="11">
        <v>1331263.04</v>
      </c>
      <c r="K133" s="11">
        <v>1000</v>
      </c>
      <c r="L133" s="87"/>
      <c r="M133" s="87"/>
      <c r="N133" s="87"/>
    </row>
    <row r="134" spans="1:14" x14ac:dyDescent="0.3">
      <c r="A134" s="48"/>
      <c r="B134" s="48"/>
      <c r="C134" s="48"/>
      <c r="E134" s="48"/>
      <c r="F134" s="48"/>
      <c r="G134" s="48"/>
      <c r="H134" s="48"/>
      <c r="I134" s="48"/>
      <c r="L134" s="48"/>
      <c r="M134" s="48"/>
      <c r="N134" s="48"/>
    </row>
    <row r="135" spans="1:14" x14ac:dyDescent="0.3">
      <c r="A135" s="48"/>
      <c r="B135" s="48" t="s">
        <v>748</v>
      </c>
      <c r="C135" s="48"/>
      <c r="E135" s="48"/>
      <c r="F135" s="48"/>
      <c r="G135" s="48"/>
      <c r="H135" s="48"/>
      <c r="I135" s="1">
        <v>2121837.34</v>
      </c>
      <c r="J135" s="1">
        <v>2114934.84</v>
      </c>
      <c r="K135" s="1">
        <v>6902.5</v>
      </c>
      <c r="L135" s="48"/>
      <c r="M135" s="48"/>
      <c r="N135" s="48"/>
    </row>
    <row r="136" spans="1:14" x14ac:dyDescent="0.3">
      <c r="A136" s="48"/>
      <c r="B136" s="48" t="s">
        <v>749</v>
      </c>
      <c r="C136" s="48"/>
      <c r="E136" s="48"/>
      <c r="F136" s="48"/>
      <c r="G136" s="48"/>
      <c r="H136" s="48"/>
      <c r="I136" s="1">
        <v>6902.5</v>
      </c>
      <c r="L136" s="48"/>
      <c r="M136" s="48"/>
      <c r="N136" s="48"/>
    </row>
    <row r="137" spans="1:14" x14ac:dyDescent="0.3">
      <c r="A137" s="48"/>
      <c r="B137" s="48"/>
      <c r="C137" s="48"/>
      <c r="E137" s="48"/>
      <c r="F137" s="48"/>
      <c r="G137" s="48"/>
      <c r="H137" s="48"/>
      <c r="I137" s="48"/>
      <c r="L137" s="48"/>
      <c r="M137" s="48"/>
      <c r="N137" s="48"/>
    </row>
    <row r="138" spans="1:14" x14ac:dyDescent="0.3">
      <c r="A138" s="48"/>
      <c r="B138" s="48"/>
      <c r="C138" s="48"/>
      <c r="E138" s="48"/>
      <c r="F138" s="48"/>
      <c r="G138" s="48"/>
      <c r="H138" s="48"/>
      <c r="I138" s="48"/>
      <c r="L138" s="48"/>
      <c r="M138" s="48"/>
      <c r="N138" s="48"/>
    </row>
    <row r="139" spans="1:14" x14ac:dyDescent="0.3">
      <c r="A139" s="48"/>
      <c r="B139" s="48"/>
      <c r="C139" s="48"/>
      <c r="E139" s="48"/>
      <c r="F139" s="48"/>
      <c r="G139" s="48"/>
      <c r="H139" s="48"/>
      <c r="I139" s="48"/>
      <c r="L139" s="48"/>
      <c r="M139" s="48"/>
      <c r="N139" s="48"/>
    </row>
    <row r="140" spans="1:14" x14ac:dyDescent="0.3">
      <c r="A140" s="48"/>
      <c r="B140" s="48"/>
      <c r="C140" s="48"/>
      <c r="E140" s="48"/>
      <c r="F140" s="48"/>
      <c r="G140" s="48"/>
      <c r="H140" s="48"/>
      <c r="I140" s="48"/>
      <c r="L140" s="48"/>
      <c r="M140" s="48"/>
      <c r="N140" s="48"/>
    </row>
  </sheetData>
  <pageMargins left="0.7" right="0.7" top="0.75" bottom="0.75" header="0.3" footer="0.3"/>
  <pageSetup paperSize="9" scale="38" orientation="landscape" verticalDpi="597" r:id="rId1"/>
  <rowBreaks count="1" manualBreakCount="1">
    <brk id="8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zoomScaleNormal="100" workbookViewId="0">
      <selection activeCell="A6" sqref="A6"/>
    </sheetView>
  </sheetViews>
  <sheetFormatPr defaultRowHeight="14.4" x14ac:dyDescent="0.3"/>
  <cols>
    <col min="2" max="2" width="36.88671875" customWidth="1"/>
    <col min="3" max="3" width="125.6640625" bestFit="1" customWidth="1"/>
    <col min="4" max="5" width="10.88671875" bestFit="1" customWidth="1"/>
  </cols>
  <sheetData>
    <row r="2" spans="1:5" ht="30" customHeight="1" x14ac:dyDescent="0.3">
      <c r="A2" s="228" t="s">
        <v>200</v>
      </c>
      <c r="B2" s="229"/>
      <c r="C2" s="229"/>
      <c r="D2" s="229"/>
      <c r="E2" s="230"/>
    </row>
    <row r="3" spans="1:5" x14ac:dyDescent="0.3">
      <c r="A3" s="5" t="s">
        <v>84</v>
      </c>
      <c r="B3" s="5" t="s">
        <v>92</v>
      </c>
      <c r="C3" s="5"/>
      <c r="D3" s="5" t="s">
        <v>93</v>
      </c>
      <c r="E3" s="19" t="s">
        <v>202</v>
      </c>
    </row>
    <row r="4" spans="1:5" x14ac:dyDescent="0.3">
      <c r="A4" s="6" t="s">
        <v>0</v>
      </c>
      <c r="B4" s="121" t="s">
        <v>757</v>
      </c>
      <c r="C4" s="121" t="s">
        <v>758</v>
      </c>
      <c r="D4" s="7">
        <v>5000</v>
      </c>
      <c r="E4" s="6" t="s">
        <v>760</v>
      </c>
    </row>
    <row r="5" spans="1:5" x14ac:dyDescent="0.3">
      <c r="A5" s="6" t="s">
        <v>13</v>
      </c>
      <c r="B5" s="121" t="s">
        <v>759</v>
      </c>
      <c r="C5" s="121" t="s">
        <v>758</v>
      </c>
      <c r="D5" s="7">
        <v>10000</v>
      </c>
      <c r="E5" s="6" t="s">
        <v>760</v>
      </c>
    </row>
    <row r="6" spans="1:5" x14ac:dyDescent="0.3">
      <c r="A6" s="6" t="s">
        <v>18</v>
      </c>
      <c r="B6" s="121" t="s">
        <v>762</v>
      </c>
      <c r="C6" s="121" t="s">
        <v>763</v>
      </c>
      <c r="D6" s="11">
        <v>10000</v>
      </c>
      <c r="E6" s="6" t="s">
        <v>761</v>
      </c>
    </row>
    <row r="7" spans="1:5" x14ac:dyDescent="0.3">
      <c r="A7" s="228" t="s">
        <v>203</v>
      </c>
      <c r="B7" s="229"/>
      <c r="C7" s="230"/>
      <c r="D7" s="20">
        <f>SUM(D4:D6)</f>
        <v>25000</v>
      </c>
      <c r="E7" s="21"/>
    </row>
  </sheetData>
  <mergeCells count="2">
    <mergeCell ref="A2:E2"/>
    <mergeCell ref="A7:C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zoomScaleNormal="100" workbookViewId="0">
      <selection activeCell="C16" sqref="C16"/>
    </sheetView>
  </sheetViews>
  <sheetFormatPr defaultRowHeight="14.4" x14ac:dyDescent="0.3"/>
  <cols>
    <col min="1" max="1" width="52.6640625" customWidth="1"/>
    <col min="2" max="2" width="16.44140625" hidden="1" customWidth="1"/>
    <col min="3" max="3" width="116.109375" bestFit="1" customWidth="1"/>
    <col min="4" max="4" width="13.6640625" bestFit="1" customWidth="1"/>
    <col min="5" max="6" width="13.6640625" customWidth="1"/>
    <col min="7" max="7" width="11.5546875" customWidth="1"/>
    <col min="8" max="8" width="12.6640625" customWidth="1"/>
    <col min="9" max="9" width="53.88671875" bestFit="1" customWidth="1"/>
    <col min="12" max="12" width="13.6640625" customWidth="1"/>
  </cols>
  <sheetData>
    <row r="2" spans="1:12" x14ac:dyDescent="0.3">
      <c r="D2" s="192" t="s">
        <v>955</v>
      </c>
      <c r="E2" s="179"/>
      <c r="F2" s="179"/>
    </row>
    <row r="3" spans="1:12" x14ac:dyDescent="0.3">
      <c r="A3" s="232" t="s">
        <v>206</v>
      </c>
      <c r="B3" s="231"/>
      <c r="C3" s="48"/>
      <c r="D3" s="145">
        <f>SUM(D4:D8)</f>
        <v>1107718.2</v>
      </c>
      <c r="E3" s="145"/>
      <c r="F3" s="145"/>
    </row>
    <row r="4" spans="1:12" x14ac:dyDescent="0.3">
      <c r="A4" s="231" t="s">
        <v>475</v>
      </c>
      <c r="B4" s="231"/>
      <c r="C4" s="3" t="s">
        <v>764</v>
      </c>
      <c r="D4" s="1">
        <v>600000</v>
      </c>
      <c r="E4" s="1"/>
      <c r="F4" s="1"/>
      <c r="I4" s="48"/>
      <c r="J4" s="48"/>
      <c r="K4" s="48"/>
      <c r="L4" s="1"/>
    </row>
    <row r="5" spans="1:12" x14ac:dyDescent="0.3">
      <c r="A5" s="231" t="s">
        <v>476</v>
      </c>
      <c r="B5" s="231"/>
      <c r="C5" s="48" t="s">
        <v>477</v>
      </c>
      <c r="D5" s="1">
        <v>12024</v>
      </c>
      <c r="E5" s="1"/>
      <c r="F5" s="1"/>
      <c r="I5" s="48"/>
      <c r="J5" s="48"/>
      <c r="K5" s="48"/>
      <c r="L5" s="48"/>
    </row>
    <row r="6" spans="1:12" x14ac:dyDescent="0.3">
      <c r="A6" s="231" t="s">
        <v>478</v>
      </c>
      <c r="B6" s="231"/>
      <c r="C6" s="48" t="s">
        <v>479</v>
      </c>
      <c r="D6" s="1">
        <v>495694.2</v>
      </c>
      <c r="E6" s="1"/>
      <c r="F6" s="1"/>
      <c r="I6" s="48"/>
      <c r="J6" s="48"/>
      <c r="K6" s="48"/>
      <c r="L6" s="1"/>
    </row>
    <row r="7" spans="1:12" x14ac:dyDescent="0.3">
      <c r="A7" s="231"/>
      <c r="B7" s="231"/>
      <c r="C7" s="48"/>
      <c r="D7" s="1"/>
      <c r="E7" s="1"/>
      <c r="F7" s="1"/>
      <c r="I7" s="48"/>
      <c r="J7" s="48"/>
      <c r="K7" s="48"/>
      <c r="L7" s="1"/>
    </row>
    <row r="8" spans="1:12" x14ac:dyDescent="0.3">
      <c r="A8" s="48"/>
      <c r="B8" s="48"/>
      <c r="C8" s="48"/>
      <c r="D8" s="1"/>
      <c r="E8" s="1"/>
      <c r="F8" s="1"/>
      <c r="I8" s="48"/>
      <c r="J8" s="48"/>
      <c r="K8" s="48"/>
      <c r="L8" s="48"/>
    </row>
    <row r="9" spans="1:12" x14ac:dyDescent="0.3">
      <c r="A9" s="144" t="s">
        <v>167</v>
      </c>
      <c r="B9" s="48"/>
      <c r="C9" s="48"/>
      <c r="D9" s="145">
        <f>SUM(D10:D12)</f>
        <v>2358923</v>
      </c>
      <c r="E9" s="145"/>
      <c r="F9" s="145"/>
      <c r="I9" s="48"/>
      <c r="J9" s="48"/>
      <c r="K9" s="48"/>
      <c r="L9" s="48"/>
    </row>
    <row r="10" spans="1:12" x14ac:dyDescent="0.3">
      <c r="A10" s="48" t="s">
        <v>480</v>
      </c>
      <c r="C10" s="48" t="s">
        <v>481</v>
      </c>
      <c r="D10" s="1">
        <v>16523</v>
      </c>
      <c r="E10" s="1"/>
      <c r="F10" s="1"/>
      <c r="I10" s="48"/>
      <c r="J10" s="48"/>
      <c r="K10" s="48"/>
      <c r="L10" s="1"/>
    </row>
    <row r="11" spans="1:12" x14ac:dyDescent="0.3">
      <c r="A11" s="48" t="s">
        <v>482</v>
      </c>
      <c r="C11" s="48" t="s">
        <v>483</v>
      </c>
      <c r="D11" s="1">
        <v>42400</v>
      </c>
      <c r="E11" s="1"/>
      <c r="F11" s="1"/>
      <c r="I11" s="48"/>
      <c r="J11" s="48"/>
      <c r="K11" s="48"/>
      <c r="L11" s="1"/>
    </row>
    <row r="12" spans="1:12" x14ac:dyDescent="0.3">
      <c r="A12" s="48" t="s">
        <v>484</v>
      </c>
      <c r="C12" s="48" t="s">
        <v>485</v>
      </c>
      <c r="D12" s="1">
        <v>2300000</v>
      </c>
      <c r="E12" s="1"/>
      <c r="F12" s="1"/>
      <c r="I12" s="48"/>
      <c r="J12" s="48"/>
      <c r="K12" s="48"/>
      <c r="L12" s="48"/>
    </row>
    <row r="13" spans="1:12" x14ac:dyDescent="0.3">
      <c r="E13" s="1"/>
      <c r="F13" s="1"/>
      <c r="I13" s="48"/>
      <c r="J13" s="48"/>
      <c r="K13" s="48"/>
      <c r="L13" s="1"/>
    </row>
    <row r="14" spans="1:12" x14ac:dyDescent="0.3">
      <c r="A14" s="144" t="s">
        <v>486</v>
      </c>
      <c r="B14" s="48"/>
      <c r="C14" s="48"/>
      <c r="D14" s="145"/>
      <c r="E14" s="145"/>
      <c r="F14" s="1"/>
      <c r="I14" s="48"/>
      <c r="J14" s="48"/>
      <c r="K14" s="48"/>
      <c r="L14" s="1"/>
    </row>
    <row r="15" spans="1:12" x14ac:dyDescent="0.3">
      <c r="A15" s="144" t="s">
        <v>487</v>
      </c>
      <c r="B15" s="48"/>
      <c r="C15" s="48"/>
      <c r="D15" s="145">
        <v>200000</v>
      </c>
      <c r="E15" s="145"/>
      <c r="F15" s="1"/>
      <c r="I15" s="48"/>
      <c r="J15" s="48"/>
      <c r="K15" s="48"/>
      <c r="L15" s="48"/>
    </row>
    <row r="16" spans="1:12" x14ac:dyDescent="0.3">
      <c r="A16" s="48" t="s">
        <v>488</v>
      </c>
      <c r="C16" s="48" t="s">
        <v>489</v>
      </c>
      <c r="D16" s="1">
        <v>200000</v>
      </c>
      <c r="E16" s="1"/>
      <c r="F16" s="1"/>
      <c r="I16" s="48"/>
      <c r="J16" s="48"/>
      <c r="K16" s="48"/>
      <c r="L16" s="1"/>
    </row>
    <row r="17" spans="1:12" x14ac:dyDescent="0.3">
      <c r="A17" s="144" t="s">
        <v>490</v>
      </c>
      <c r="B17" s="48"/>
      <c r="C17" s="48"/>
      <c r="D17" s="145">
        <v>14000</v>
      </c>
      <c r="E17" s="145"/>
      <c r="F17" s="1"/>
      <c r="I17" s="48"/>
      <c r="J17" s="48"/>
      <c r="K17" s="48"/>
      <c r="L17" s="1"/>
    </row>
    <row r="18" spans="1:12" x14ac:dyDescent="0.3">
      <c r="A18" s="144" t="s">
        <v>969</v>
      </c>
      <c r="B18" s="48"/>
      <c r="C18" s="48" t="s">
        <v>491</v>
      </c>
      <c r="D18" s="1">
        <v>14000</v>
      </c>
      <c r="E18" s="1"/>
      <c r="F18" s="1"/>
      <c r="I18" s="48"/>
      <c r="J18" s="48"/>
      <c r="K18" s="48"/>
      <c r="L18" s="1"/>
    </row>
    <row r="19" spans="1:12" x14ac:dyDescent="0.3">
      <c r="A19" s="144"/>
      <c r="B19" s="48"/>
      <c r="C19" s="48"/>
      <c r="D19" s="145"/>
      <c r="E19" s="145"/>
      <c r="F19" s="1"/>
      <c r="I19" s="48"/>
      <c r="J19" s="48"/>
      <c r="K19" s="48"/>
      <c r="L19" s="1"/>
    </row>
    <row r="20" spans="1:12" x14ac:dyDescent="0.3">
      <c r="A20" s="144" t="s">
        <v>492</v>
      </c>
      <c r="B20" s="48"/>
      <c r="C20" s="48"/>
      <c r="D20" s="145">
        <v>1521369</v>
      </c>
      <c r="E20" s="1"/>
      <c r="F20" s="1"/>
      <c r="I20" s="48"/>
      <c r="J20" s="48"/>
      <c r="K20" s="48"/>
      <c r="L20" s="1"/>
    </row>
    <row r="21" spans="1:12" x14ac:dyDescent="0.3">
      <c r="A21" s="48" t="s">
        <v>839</v>
      </c>
      <c r="B21" s="48"/>
      <c r="C21" s="48" t="s">
        <v>493</v>
      </c>
      <c r="D21" s="1">
        <v>1521369</v>
      </c>
      <c r="E21" s="145"/>
      <c r="F21" s="1"/>
      <c r="I21" s="48"/>
      <c r="J21" s="48"/>
      <c r="K21" s="48"/>
      <c r="L21" s="1"/>
    </row>
    <row r="22" spans="1:12" x14ac:dyDescent="0.3">
      <c r="A22" s="48"/>
      <c r="B22" s="48"/>
      <c r="C22" s="48"/>
      <c r="D22" s="48"/>
      <c r="E22" s="1"/>
      <c r="F22" s="1"/>
      <c r="I22" s="48"/>
      <c r="J22" s="48"/>
      <c r="K22" s="48"/>
      <c r="L22" s="48"/>
    </row>
    <row r="23" spans="1:12" x14ac:dyDescent="0.3">
      <c r="E23" s="145"/>
      <c r="F23" s="1"/>
      <c r="I23" s="48"/>
      <c r="J23" s="48"/>
      <c r="K23" s="48"/>
      <c r="L23" s="48"/>
    </row>
    <row r="24" spans="1:12" x14ac:dyDescent="0.3">
      <c r="E24" s="1"/>
      <c r="F24" s="1"/>
      <c r="I24" s="48"/>
      <c r="J24" s="48"/>
      <c r="K24" s="48"/>
      <c r="L24" s="1"/>
    </row>
    <row r="25" spans="1:12" x14ac:dyDescent="0.3">
      <c r="A25" s="144"/>
      <c r="B25" s="48"/>
      <c r="C25" s="48"/>
      <c r="D25" s="48"/>
      <c r="E25" s="145"/>
      <c r="F25" s="1"/>
      <c r="I25" s="48"/>
      <c r="J25" s="48"/>
      <c r="K25" s="48"/>
      <c r="L25" s="1"/>
    </row>
    <row r="26" spans="1:12" x14ac:dyDescent="0.3">
      <c r="A26" s="144"/>
      <c r="B26" s="48"/>
      <c r="C26" s="48"/>
      <c r="D26" s="48"/>
      <c r="E26" s="145"/>
      <c r="F26" s="1"/>
      <c r="I26" s="48"/>
      <c r="J26" s="48"/>
      <c r="K26" s="48"/>
      <c r="L26" s="1"/>
    </row>
    <row r="27" spans="1:12" x14ac:dyDescent="0.3">
      <c r="A27" s="144"/>
      <c r="B27" s="48"/>
      <c r="C27" s="48"/>
      <c r="D27" s="48"/>
      <c r="E27" s="145"/>
      <c r="F27" s="1"/>
      <c r="I27" s="48"/>
      <c r="J27" s="48"/>
      <c r="K27" s="48"/>
      <c r="L27" s="1"/>
    </row>
    <row r="28" spans="1:12" x14ac:dyDescent="0.3">
      <c r="I28" s="48"/>
      <c r="J28" s="48"/>
      <c r="K28" s="48"/>
      <c r="L28" s="1"/>
    </row>
  </sheetData>
  <mergeCells count="5">
    <mergeCell ref="A4:B4"/>
    <mergeCell ref="A5:B5"/>
    <mergeCell ref="A6:B6"/>
    <mergeCell ref="A7:B7"/>
    <mergeCell ref="A3:B3"/>
  </mergeCells>
  <pageMargins left="0.7" right="0.7" top="0.75" bottom="0.75" header="0.3" footer="0.3"/>
  <pageSetup paperSize="9" scale="48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1"/>
  <sheetViews>
    <sheetView view="pageBreakPreview" topLeftCell="A58" zoomScale="60" zoomScaleNormal="100" workbookViewId="0">
      <selection activeCell="F57" sqref="F57"/>
    </sheetView>
  </sheetViews>
  <sheetFormatPr defaultRowHeight="14.4" x14ac:dyDescent="0.3"/>
  <cols>
    <col min="1" max="1" width="4.44140625" bestFit="1" customWidth="1"/>
    <col min="2" max="2" width="28.33203125" customWidth="1"/>
    <col min="3" max="3" width="32.5546875" bestFit="1" customWidth="1"/>
    <col min="4" max="4" width="10.88671875" customWidth="1"/>
    <col min="5" max="5" width="13.6640625" bestFit="1" customWidth="1"/>
    <col min="6" max="6" width="17.6640625" bestFit="1" customWidth="1"/>
  </cols>
  <sheetData>
    <row r="2" spans="1:6" ht="32.25" customHeight="1" x14ac:dyDescent="0.3">
      <c r="A2" s="262" t="s">
        <v>871</v>
      </c>
      <c r="B2" s="263"/>
      <c r="C2" s="263"/>
      <c r="D2" s="263"/>
      <c r="E2" s="263"/>
      <c r="F2" s="264"/>
    </row>
    <row r="3" spans="1:6" s="48" customFormat="1" ht="32.25" customHeight="1" x14ac:dyDescent="0.3">
      <c r="A3" s="251" t="s">
        <v>833</v>
      </c>
      <c r="B3" s="252"/>
      <c r="C3" s="252"/>
      <c r="D3" s="252"/>
      <c r="E3" s="252"/>
      <c r="F3" s="253"/>
    </row>
    <row r="4" spans="1:6" ht="30" customHeight="1" x14ac:dyDescent="0.3">
      <c r="A4" s="138" t="s">
        <v>84</v>
      </c>
      <c r="B4" s="138" t="s">
        <v>765</v>
      </c>
      <c r="C4" s="138" t="s">
        <v>805</v>
      </c>
      <c r="D4" s="107" t="s">
        <v>806</v>
      </c>
      <c r="E4" s="138" t="s">
        <v>807</v>
      </c>
      <c r="F4" s="138" t="s">
        <v>804</v>
      </c>
    </row>
    <row r="5" spans="1:6" x14ac:dyDescent="0.3">
      <c r="A5" s="17">
        <v>1</v>
      </c>
      <c r="B5" s="121" t="s">
        <v>798</v>
      </c>
      <c r="C5" s="121" t="s">
        <v>812</v>
      </c>
      <c r="D5" s="136">
        <v>26</v>
      </c>
      <c r="E5" s="143">
        <v>27000</v>
      </c>
      <c r="F5" s="121" t="s">
        <v>799</v>
      </c>
    </row>
    <row r="6" spans="1:6" x14ac:dyDescent="0.3">
      <c r="A6" s="139">
        <v>2</v>
      </c>
      <c r="B6" s="24" t="s">
        <v>800</v>
      </c>
      <c r="C6" s="24" t="s">
        <v>813</v>
      </c>
      <c r="D6" s="136">
        <v>196</v>
      </c>
      <c r="E6" s="143">
        <v>238340</v>
      </c>
      <c r="F6" s="121" t="s">
        <v>801</v>
      </c>
    </row>
    <row r="7" spans="1:6" x14ac:dyDescent="0.3">
      <c r="A7" s="139">
        <v>3</v>
      </c>
      <c r="B7" s="24" t="s">
        <v>802</v>
      </c>
      <c r="C7" s="24" t="s">
        <v>814</v>
      </c>
      <c r="D7" s="136">
        <v>87</v>
      </c>
      <c r="E7" s="143">
        <v>254100</v>
      </c>
      <c r="F7" s="121" t="s">
        <v>803</v>
      </c>
    </row>
    <row r="8" spans="1:6" x14ac:dyDescent="0.3">
      <c r="A8" s="265">
        <v>4</v>
      </c>
      <c r="B8" s="266" t="s">
        <v>809</v>
      </c>
      <c r="C8" s="24" t="s">
        <v>815</v>
      </c>
      <c r="D8" s="146">
        <v>40</v>
      </c>
      <c r="E8" s="143">
        <v>33194.44</v>
      </c>
      <c r="F8" s="245" t="s">
        <v>803</v>
      </c>
    </row>
    <row r="9" spans="1:6" x14ac:dyDescent="0.3">
      <c r="A9" s="247"/>
      <c r="B9" s="266"/>
      <c r="C9" s="24" t="s">
        <v>816</v>
      </c>
      <c r="D9" s="146">
        <v>43</v>
      </c>
      <c r="E9" s="143">
        <v>35684.019999999997</v>
      </c>
      <c r="F9" s="245"/>
    </row>
    <row r="10" spans="1:6" x14ac:dyDescent="0.3">
      <c r="A10" s="247"/>
      <c r="B10" s="266"/>
      <c r="C10" s="24" t="s">
        <v>817</v>
      </c>
      <c r="D10" s="146">
        <v>44</v>
      </c>
      <c r="E10" s="143">
        <v>36513.879999999997</v>
      </c>
      <c r="F10" s="245"/>
    </row>
    <row r="11" spans="1:6" x14ac:dyDescent="0.3">
      <c r="A11" s="247"/>
      <c r="B11" s="266"/>
      <c r="C11" s="24" t="s">
        <v>818</v>
      </c>
      <c r="D11" s="146">
        <v>17</v>
      </c>
      <c r="E11" s="143">
        <v>14107.66</v>
      </c>
      <c r="F11" s="245"/>
    </row>
    <row r="12" spans="1:6" x14ac:dyDescent="0.3">
      <c r="A12" s="265">
        <v>5</v>
      </c>
      <c r="B12" s="267" t="s">
        <v>808</v>
      </c>
      <c r="C12" s="24" t="s">
        <v>811</v>
      </c>
      <c r="D12" s="146">
        <v>26.8</v>
      </c>
      <c r="E12" s="143">
        <v>8258.9599999999991</v>
      </c>
      <c r="F12" s="245" t="s">
        <v>819</v>
      </c>
    </row>
    <row r="13" spans="1:6" x14ac:dyDescent="0.3">
      <c r="A13" s="247"/>
      <c r="B13" s="267"/>
      <c r="C13" s="24" t="s">
        <v>810</v>
      </c>
      <c r="D13" s="146">
        <v>106.8</v>
      </c>
      <c r="E13" s="143">
        <v>32912.559999999998</v>
      </c>
      <c r="F13" s="245"/>
    </row>
    <row r="14" spans="1:6" x14ac:dyDescent="0.3">
      <c r="A14" s="17">
        <v>6</v>
      </c>
      <c r="B14" s="24" t="s">
        <v>820</v>
      </c>
      <c r="C14" s="24" t="s">
        <v>821</v>
      </c>
      <c r="D14" s="146">
        <v>46.33</v>
      </c>
      <c r="E14" s="143">
        <v>69511.22</v>
      </c>
      <c r="F14" s="22" t="s">
        <v>822</v>
      </c>
    </row>
    <row r="15" spans="1:6" x14ac:dyDescent="0.3">
      <c r="A15" s="249" t="s">
        <v>474</v>
      </c>
      <c r="B15" s="249"/>
      <c r="C15" s="249"/>
      <c r="D15" s="144">
        <f>SUM(D5:D14)</f>
        <v>632.93000000000006</v>
      </c>
      <c r="E15" s="145">
        <f>SUM(E5:E14)</f>
        <v>749622.74</v>
      </c>
    </row>
    <row r="16" spans="1:6" s="48" customFormat="1" ht="30" customHeight="1" x14ac:dyDescent="0.3">
      <c r="A16" s="262" t="s">
        <v>835</v>
      </c>
      <c r="B16" s="263"/>
      <c r="C16" s="263"/>
      <c r="D16" s="263"/>
      <c r="E16" s="263"/>
      <c r="F16" s="264"/>
    </row>
    <row r="17" spans="1:6" s="48" customFormat="1" ht="30" customHeight="1" x14ac:dyDescent="0.3">
      <c r="A17" s="262" t="s">
        <v>836</v>
      </c>
      <c r="B17" s="268"/>
      <c r="C17" s="268"/>
      <c r="D17" s="268"/>
      <c r="E17" s="268"/>
      <c r="F17" s="269"/>
    </row>
    <row r="18" spans="1:6" s="48" customFormat="1" ht="30" customHeight="1" x14ac:dyDescent="0.3">
      <c r="A18" s="138" t="s">
        <v>84</v>
      </c>
      <c r="B18" s="138" t="s">
        <v>765</v>
      </c>
      <c r="C18" s="138" t="s">
        <v>805</v>
      </c>
      <c r="D18" s="107" t="s">
        <v>806</v>
      </c>
      <c r="E18" s="138" t="s">
        <v>807</v>
      </c>
      <c r="F18" s="138" t="s">
        <v>804</v>
      </c>
    </row>
    <row r="19" spans="1:6" s="48" customFormat="1" x14ac:dyDescent="0.3">
      <c r="A19" s="17">
        <v>1</v>
      </c>
      <c r="B19" s="24" t="s">
        <v>823</v>
      </c>
      <c r="C19" s="24" t="s">
        <v>824</v>
      </c>
      <c r="D19" s="146">
        <v>136</v>
      </c>
      <c r="E19" s="143">
        <v>34408</v>
      </c>
      <c r="F19" s="22" t="s">
        <v>825</v>
      </c>
    </row>
    <row r="20" spans="1:6" x14ac:dyDescent="0.3">
      <c r="A20" s="17">
        <v>2</v>
      </c>
      <c r="B20" s="24" t="s">
        <v>826</v>
      </c>
      <c r="C20" s="24" t="s">
        <v>827</v>
      </c>
      <c r="D20" s="146">
        <v>305</v>
      </c>
      <c r="E20" s="143">
        <v>288225</v>
      </c>
      <c r="F20" s="22" t="s">
        <v>828</v>
      </c>
    </row>
    <row r="21" spans="1:6" x14ac:dyDescent="0.3">
      <c r="A21" s="265">
        <v>3</v>
      </c>
      <c r="B21" s="247" t="s">
        <v>829</v>
      </c>
      <c r="C21" s="24" t="s">
        <v>830</v>
      </c>
      <c r="D21" s="146">
        <v>29.5</v>
      </c>
      <c r="E21" s="143">
        <v>17700</v>
      </c>
      <c r="F21" s="245" t="s">
        <v>832</v>
      </c>
    </row>
    <row r="22" spans="1:6" x14ac:dyDescent="0.3">
      <c r="A22" s="247"/>
      <c r="B22" s="247"/>
      <c r="C22" s="24" t="s">
        <v>831</v>
      </c>
      <c r="D22" s="146">
        <v>43</v>
      </c>
      <c r="E22" s="143">
        <v>25800</v>
      </c>
      <c r="F22" s="245"/>
    </row>
    <row r="23" spans="1:6" x14ac:dyDescent="0.3">
      <c r="A23" s="239" t="s">
        <v>474</v>
      </c>
      <c r="B23" s="249"/>
      <c r="C23" s="250"/>
      <c r="D23" s="131">
        <f>SUM(D19:D22)</f>
        <v>513.5</v>
      </c>
      <c r="E23" s="131">
        <f>SUM(E19:E22)</f>
        <v>366133</v>
      </c>
      <c r="F23" s="24"/>
    </row>
    <row r="24" spans="1:6" s="48" customFormat="1" ht="30.75" customHeight="1" x14ac:dyDescent="0.3">
      <c r="A24" s="224" t="s">
        <v>837</v>
      </c>
      <c r="B24" s="248"/>
      <c r="C24" s="248"/>
      <c r="D24" s="248"/>
      <c r="E24" s="248"/>
      <c r="F24" s="248"/>
    </row>
    <row r="25" spans="1:6" s="48" customFormat="1" ht="28.8" x14ac:dyDescent="0.3">
      <c r="A25" s="138" t="s">
        <v>84</v>
      </c>
      <c r="B25" s="138" t="s">
        <v>765</v>
      </c>
      <c r="C25" s="138" t="s">
        <v>805</v>
      </c>
      <c r="D25" s="107" t="s">
        <v>806</v>
      </c>
      <c r="E25" s="138" t="s">
        <v>807</v>
      </c>
      <c r="F25" s="138" t="s">
        <v>804</v>
      </c>
    </row>
    <row r="26" spans="1:6" s="48" customFormat="1" x14ac:dyDescent="0.3">
      <c r="A26" s="44">
        <v>1</v>
      </c>
      <c r="B26" s="257" t="s">
        <v>868</v>
      </c>
      <c r="C26" s="148" t="s">
        <v>840</v>
      </c>
      <c r="D26" s="149">
        <v>279</v>
      </c>
      <c r="E26" s="149">
        <f>SUM(D26*261)</f>
        <v>72819</v>
      </c>
      <c r="F26" s="246" t="s">
        <v>839</v>
      </c>
    </row>
    <row r="27" spans="1:6" s="48" customFormat="1" x14ac:dyDescent="0.3">
      <c r="A27" s="44">
        <v>2</v>
      </c>
      <c r="B27" s="258"/>
      <c r="C27" s="148" t="s">
        <v>865</v>
      </c>
      <c r="D27" s="149">
        <v>38</v>
      </c>
      <c r="E27" s="149">
        <f>SUM(D27*261)</f>
        <v>9918</v>
      </c>
      <c r="F27" s="247"/>
    </row>
    <row r="28" spans="1:6" s="48" customFormat="1" x14ac:dyDescent="0.3">
      <c r="A28" s="44">
        <v>3</v>
      </c>
      <c r="B28" s="258"/>
      <c r="C28" s="148" t="s">
        <v>841</v>
      </c>
      <c r="D28" s="149">
        <v>208</v>
      </c>
      <c r="E28" s="149">
        <f>SUM(D28*261)</f>
        <v>54288</v>
      </c>
      <c r="F28" s="247"/>
    </row>
    <row r="29" spans="1:6" s="48" customFormat="1" x14ac:dyDescent="0.3">
      <c r="A29" s="44">
        <v>4</v>
      </c>
      <c r="B29" s="258"/>
      <c r="C29" s="148" t="s">
        <v>842</v>
      </c>
      <c r="D29" s="149">
        <v>232</v>
      </c>
      <c r="E29" s="149">
        <f t="shared" ref="E29:E55" si="0">SUM(D29*261)</f>
        <v>60552</v>
      </c>
      <c r="F29" s="247"/>
    </row>
    <row r="30" spans="1:6" s="48" customFormat="1" x14ac:dyDescent="0.3">
      <c r="A30" s="44">
        <v>5</v>
      </c>
      <c r="B30" s="258"/>
      <c r="C30" s="148" t="s">
        <v>843</v>
      </c>
      <c r="D30" s="149">
        <v>128</v>
      </c>
      <c r="E30" s="149">
        <f t="shared" si="0"/>
        <v>33408</v>
      </c>
      <c r="F30" s="247"/>
    </row>
    <row r="31" spans="1:6" s="48" customFormat="1" x14ac:dyDescent="0.3">
      <c r="A31" s="44">
        <v>6</v>
      </c>
      <c r="B31" s="258"/>
      <c r="C31" s="148" t="s">
        <v>866</v>
      </c>
      <c r="D31" s="149">
        <v>320</v>
      </c>
      <c r="E31" s="149">
        <f t="shared" si="0"/>
        <v>83520</v>
      </c>
      <c r="F31" s="247"/>
    </row>
    <row r="32" spans="1:6" s="48" customFormat="1" x14ac:dyDescent="0.3">
      <c r="A32" s="44">
        <v>7</v>
      </c>
      <c r="B32" s="258"/>
      <c r="C32" s="148" t="s">
        <v>844</v>
      </c>
      <c r="D32" s="149">
        <v>44</v>
      </c>
      <c r="E32" s="149">
        <f t="shared" si="0"/>
        <v>11484</v>
      </c>
      <c r="F32" s="247"/>
    </row>
    <row r="33" spans="1:6" s="48" customFormat="1" x14ac:dyDescent="0.3">
      <c r="A33" s="44">
        <v>8</v>
      </c>
      <c r="B33" s="258"/>
      <c r="C33" s="148" t="s">
        <v>845</v>
      </c>
      <c r="D33" s="149">
        <v>29</v>
      </c>
      <c r="E33" s="149">
        <f t="shared" si="0"/>
        <v>7569</v>
      </c>
      <c r="F33" s="247"/>
    </row>
    <row r="34" spans="1:6" s="48" customFormat="1" x14ac:dyDescent="0.3">
      <c r="A34" s="44">
        <v>9</v>
      </c>
      <c r="B34" s="258"/>
      <c r="C34" s="148" t="s">
        <v>846</v>
      </c>
      <c r="D34" s="149">
        <v>48</v>
      </c>
      <c r="E34" s="149">
        <f t="shared" si="0"/>
        <v>12528</v>
      </c>
      <c r="F34" s="247"/>
    </row>
    <row r="35" spans="1:6" s="48" customFormat="1" x14ac:dyDescent="0.3">
      <c r="A35" s="44">
        <v>10</v>
      </c>
      <c r="B35" s="258"/>
      <c r="C35" s="148" t="s">
        <v>847</v>
      </c>
      <c r="D35" s="149">
        <v>216</v>
      </c>
      <c r="E35" s="149">
        <f t="shared" si="0"/>
        <v>56376</v>
      </c>
      <c r="F35" s="247"/>
    </row>
    <row r="36" spans="1:6" s="48" customFormat="1" x14ac:dyDescent="0.3">
      <c r="A36" s="44">
        <v>11</v>
      </c>
      <c r="B36" s="258"/>
      <c r="C36" s="148" t="s">
        <v>848</v>
      </c>
      <c r="D36" s="149">
        <v>8</v>
      </c>
      <c r="E36" s="149">
        <f t="shared" si="0"/>
        <v>2088</v>
      </c>
      <c r="F36" s="247"/>
    </row>
    <row r="37" spans="1:6" s="48" customFormat="1" x14ac:dyDescent="0.3">
      <c r="A37" s="44">
        <v>12</v>
      </c>
      <c r="B37" s="258"/>
      <c r="C37" s="148" t="s">
        <v>849</v>
      </c>
      <c r="D37" s="149">
        <v>141</v>
      </c>
      <c r="E37" s="149">
        <f t="shared" si="0"/>
        <v>36801</v>
      </c>
      <c r="F37" s="247"/>
    </row>
    <row r="38" spans="1:6" s="48" customFormat="1" x14ac:dyDescent="0.3">
      <c r="A38" s="44">
        <v>13</v>
      </c>
      <c r="B38" s="258"/>
      <c r="C38" s="148" t="s">
        <v>850</v>
      </c>
      <c r="D38" s="149">
        <v>152</v>
      </c>
      <c r="E38" s="149">
        <f t="shared" si="0"/>
        <v>39672</v>
      </c>
      <c r="F38" s="247"/>
    </row>
    <row r="39" spans="1:6" s="48" customFormat="1" x14ac:dyDescent="0.3">
      <c r="A39" s="44">
        <v>14</v>
      </c>
      <c r="B39" s="258"/>
      <c r="C39" s="148" t="s">
        <v>851</v>
      </c>
      <c r="D39" s="149">
        <v>102</v>
      </c>
      <c r="E39" s="149">
        <f t="shared" si="0"/>
        <v>26622</v>
      </c>
      <c r="F39" s="247"/>
    </row>
    <row r="40" spans="1:6" s="48" customFormat="1" x14ac:dyDescent="0.3">
      <c r="A40" s="44">
        <v>15</v>
      </c>
      <c r="B40" s="258"/>
      <c r="C40" s="148" t="s">
        <v>852</v>
      </c>
      <c r="D40" s="149">
        <v>36</v>
      </c>
      <c r="E40" s="149">
        <f t="shared" si="0"/>
        <v>9396</v>
      </c>
      <c r="F40" s="247"/>
    </row>
    <row r="41" spans="1:6" s="48" customFormat="1" x14ac:dyDescent="0.3">
      <c r="A41" s="44">
        <v>16</v>
      </c>
      <c r="B41" s="258"/>
      <c r="C41" s="148" t="s">
        <v>853</v>
      </c>
      <c r="D41" s="149">
        <v>102</v>
      </c>
      <c r="E41" s="149">
        <f t="shared" si="0"/>
        <v>26622</v>
      </c>
      <c r="F41" s="247"/>
    </row>
    <row r="42" spans="1:6" s="48" customFormat="1" x14ac:dyDescent="0.3">
      <c r="A42" s="44">
        <v>17</v>
      </c>
      <c r="B42" s="258"/>
      <c r="C42" s="148" t="s">
        <v>854</v>
      </c>
      <c r="D42" s="149">
        <v>146</v>
      </c>
      <c r="E42" s="149">
        <f t="shared" si="0"/>
        <v>38106</v>
      </c>
      <c r="F42" s="247"/>
    </row>
    <row r="43" spans="1:6" s="48" customFormat="1" x14ac:dyDescent="0.3">
      <c r="A43" s="44">
        <v>18</v>
      </c>
      <c r="B43" s="258"/>
      <c r="C43" s="148" t="s">
        <v>855</v>
      </c>
      <c r="D43" s="149">
        <v>357</v>
      </c>
      <c r="E43" s="149">
        <f t="shared" si="0"/>
        <v>93177</v>
      </c>
      <c r="F43" s="247"/>
    </row>
    <row r="44" spans="1:6" s="48" customFormat="1" x14ac:dyDescent="0.3">
      <c r="A44" s="44">
        <v>19</v>
      </c>
      <c r="B44" s="258"/>
      <c r="C44" s="148" t="s">
        <v>856</v>
      </c>
      <c r="D44" s="149">
        <v>342</v>
      </c>
      <c r="E44" s="149">
        <f t="shared" si="0"/>
        <v>89262</v>
      </c>
      <c r="F44" s="247"/>
    </row>
    <row r="45" spans="1:6" s="48" customFormat="1" x14ac:dyDescent="0.3">
      <c r="A45" s="44">
        <v>20</v>
      </c>
      <c r="B45" s="258"/>
      <c r="C45" s="148" t="s">
        <v>857</v>
      </c>
      <c r="D45" s="149">
        <v>294</v>
      </c>
      <c r="E45" s="149">
        <f t="shared" si="0"/>
        <v>76734</v>
      </c>
      <c r="F45" s="247"/>
    </row>
    <row r="46" spans="1:6" s="48" customFormat="1" x14ac:dyDescent="0.3">
      <c r="A46" s="44">
        <v>21</v>
      </c>
      <c r="B46" s="258"/>
      <c r="C46" s="148" t="s">
        <v>858</v>
      </c>
      <c r="D46" s="149">
        <v>172</v>
      </c>
      <c r="E46" s="149">
        <f t="shared" si="0"/>
        <v>44892</v>
      </c>
      <c r="F46" s="247"/>
    </row>
    <row r="47" spans="1:6" s="48" customFormat="1" x14ac:dyDescent="0.3">
      <c r="A47" s="44">
        <v>22</v>
      </c>
      <c r="B47" s="258"/>
      <c r="C47" s="148" t="s">
        <v>859</v>
      </c>
      <c r="D47" s="149">
        <v>320</v>
      </c>
      <c r="E47" s="149">
        <f t="shared" si="0"/>
        <v>83520</v>
      </c>
      <c r="F47" s="247"/>
    </row>
    <row r="48" spans="1:6" s="48" customFormat="1" x14ac:dyDescent="0.3">
      <c r="A48" s="44">
        <v>23</v>
      </c>
      <c r="B48" s="258"/>
      <c r="C48" s="148" t="s">
        <v>860</v>
      </c>
      <c r="D48" s="149">
        <v>1212</v>
      </c>
      <c r="E48" s="149">
        <f t="shared" si="0"/>
        <v>316332</v>
      </c>
      <c r="F48" s="247"/>
    </row>
    <row r="49" spans="1:6" s="48" customFormat="1" x14ac:dyDescent="0.3">
      <c r="A49" s="44">
        <v>24</v>
      </c>
      <c r="B49" s="258"/>
      <c r="C49" s="148" t="s">
        <v>861</v>
      </c>
      <c r="D49" s="149">
        <v>177</v>
      </c>
      <c r="E49" s="149">
        <f t="shared" si="0"/>
        <v>46197</v>
      </c>
      <c r="F49" s="247"/>
    </row>
    <row r="50" spans="1:6" s="48" customFormat="1" x14ac:dyDescent="0.3">
      <c r="A50" s="44">
        <v>25</v>
      </c>
      <c r="B50" s="258"/>
      <c r="C50" s="148" t="s">
        <v>862</v>
      </c>
      <c r="D50" s="149">
        <v>318</v>
      </c>
      <c r="E50" s="149">
        <f t="shared" si="0"/>
        <v>82998</v>
      </c>
      <c r="F50" s="247"/>
    </row>
    <row r="51" spans="1:6" s="48" customFormat="1" x14ac:dyDescent="0.3">
      <c r="A51" s="44">
        <v>26</v>
      </c>
      <c r="B51" s="258"/>
      <c r="C51" s="148" t="s">
        <v>864</v>
      </c>
      <c r="D51" s="149">
        <v>285</v>
      </c>
      <c r="E51" s="149">
        <f t="shared" si="0"/>
        <v>74385</v>
      </c>
      <c r="F51" s="247"/>
    </row>
    <row r="52" spans="1:6" s="48" customFormat="1" x14ac:dyDescent="0.3">
      <c r="A52" s="44">
        <v>27</v>
      </c>
      <c r="B52" s="258"/>
      <c r="C52" s="148" t="s">
        <v>863</v>
      </c>
      <c r="D52" s="149">
        <v>127</v>
      </c>
      <c r="E52" s="149">
        <f t="shared" si="0"/>
        <v>33147</v>
      </c>
      <c r="F52" s="247"/>
    </row>
    <row r="53" spans="1:6" s="48" customFormat="1" x14ac:dyDescent="0.3">
      <c r="A53" s="44">
        <v>28</v>
      </c>
      <c r="B53" s="258"/>
      <c r="C53" s="150" t="s">
        <v>867</v>
      </c>
      <c r="D53" s="149">
        <v>15</v>
      </c>
      <c r="E53" s="149">
        <f t="shared" si="0"/>
        <v>3915</v>
      </c>
      <c r="F53" s="247"/>
    </row>
    <row r="54" spans="1:6" s="48" customFormat="1" x14ac:dyDescent="0.3">
      <c r="A54" s="44">
        <v>29</v>
      </c>
      <c r="B54" s="258"/>
      <c r="C54" s="150" t="s">
        <v>869</v>
      </c>
      <c r="D54" s="149">
        <v>345</v>
      </c>
      <c r="E54" s="149">
        <f t="shared" si="0"/>
        <v>90045</v>
      </c>
      <c r="F54" s="247"/>
    </row>
    <row r="55" spans="1:6" s="48" customFormat="1" x14ac:dyDescent="0.3">
      <c r="A55" s="44">
        <v>30</v>
      </c>
      <c r="B55" s="259"/>
      <c r="C55" s="150" t="s">
        <v>870</v>
      </c>
      <c r="D55" s="149">
        <v>302</v>
      </c>
      <c r="E55" s="149">
        <f t="shared" si="0"/>
        <v>78822</v>
      </c>
      <c r="F55" s="247"/>
    </row>
    <row r="56" spans="1:6" s="48" customFormat="1" x14ac:dyDescent="0.3">
      <c r="A56" s="242" t="s">
        <v>474</v>
      </c>
      <c r="B56" s="243"/>
      <c r="C56" s="243"/>
      <c r="D56" s="131">
        <f>SUM(D26:D55)</f>
        <v>6495</v>
      </c>
      <c r="E56" s="131">
        <f>SUM(E26:E55)</f>
        <v>1695195</v>
      </c>
      <c r="F56" s="247"/>
    </row>
    <row r="57" spans="1:6" s="48" customFormat="1" ht="31.5" customHeight="1" x14ac:dyDescent="0.3">
      <c r="A57" s="224" t="s">
        <v>794</v>
      </c>
      <c r="B57" s="225"/>
      <c r="C57" s="225"/>
      <c r="D57" s="151">
        <f>SUM(D15+D23+D100)</f>
        <v>6975.43</v>
      </c>
      <c r="E57" s="151">
        <f>SUM(E15+E23+E56)</f>
        <v>2810950.74</v>
      </c>
      <c r="F57" s="152"/>
    </row>
    <row r="58" spans="1:6" ht="30" customHeight="1" x14ac:dyDescent="0.3">
      <c r="A58" s="236" t="s">
        <v>834</v>
      </c>
      <c r="B58" s="237"/>
      <c r="C58" s="237"/>
      <c r="D58" s="237"/>
      <c r="E58" s="237"/>
      <c r="F58" s="238"/>
    </row>
    <row r="59" spans="1:6" ht="28.8" x14ac:dyDescent="0.3">
      <c r="A59" s="138" t="s">
        <v>84</v>
      </c>
      <c r="B59" s="138" t="s">
        <v>765</v>
      </c>
      <c r="C59" s="138" t="s">
        <v>805</v>
      </c>
      <c r="D59" s="107" t="s">
        <v>806</v>
      </c>
      <c r="E59" s="138" t="s">
        <v>807</v>
      </c>
      <c r="F59" s="138" t="s">
        <v>804</v>
      </c>
    </row>
    <row r="60" spans="1:6" x14ac:dyDescent="0.3">
      <c r="A60" s="139">
        <v>1</v>
      </c>
      <c r="B60" s="24" t="s">
        <v>872</v>
      </c>
      <c r="C60" s="24" t="s">
        <v>873</v>
      </c>
      <c r="D60" s="24">
        <v>196.96</v>
      </c>
      <c r="E60" s="159">
        <v>118176</v>
      </c>
      <c r="F60" s="24" t="s">
        <v>874</v>
      </c>
    </row>
    <row r="61" spans="1:6" x14ac:dyDescent="0.3">
      <c r="A61" s="139">
        <v>2</v>
      </c>
      <c r="B61" s="153" t="s">
        <v>875</v>
      </c>
      <c r="C61" s="155" t="s">
        <v>876</v>
      </c>
      <c r="D61" s="157">
        <v>3.6880000000000002</v>
      </c>
      <c r="E61" s="159">
        <v>1844</v>
      </c>
      <c r="F61" s="160" t="s">
        <v>879</v>
      </c>
    </row>
    <row r="62" spans="1:6" x14ac:dyDescent="0.3">
      <c r="A62" s="139">
        <v>3</v>
      </c>
      <c r="B62" s="153" t="s">
        <v>823</v>
      </c>
      <c r="C62" s="155" t="s">
        <v>877</v>
      </c>
      <c r="D62" s="157">
        <v>17.53</v>
      </c>
      <c r="E62" s="159">
        <v>10031.25</v>
      </c>
      <c r="F62" s="161" t="s">
        <v>825</v>
      </c>
    </row>
    <row r="63" spans="1:6" x14ac:dyDescent="0.3">
      <c r="A63" s="139">
        <v>4</v>
      </c>
      <c r="B63" s="154" t="s">
        <v>826</v>
      </c>
      <c r="C63" s="156" t="s">
        <v>878</v>
      </c>
      <c r="D63" s="158">
        <v>52</v>
      </c>
      <c r="E63" s="164">
        <v>49140</v>
      </c>
      <c r="F63" s="161" t="s">
        <v>828</v>
      </c>
    </row>
    <row r="64" spans="1:6" x14ac:dyDescent="0.3">
      <c r="A64" s="254">
        <v>5</v>
      </c>
      <c r="B64" s="260" t="s">
        <v>829</v>
      </c>
      <c r="C64" s="162" t="s">
        <v>880</v>
      </c>
      <c r="D64" s="163">
        <v>64</v>
      </c>
      <c r="E64" s="164">
        <v>38400</v>
      </c>
      <c r="F64" s="245" t="s">
        <v>832</v>
      </c>
    </row>
    <row r="65" spans="1:6" x14ac:dyDescent="0.3">
      <c r="A65" s="256"/>
      <c r="B65" s="261"/>
      <c r="C65" s="162" t="s">
        <v>881</v>
      </c>
      <c r="D65" s="163">
        <v>24</v>
      </c>
      <c r="E65" s="164">
        <v>14400</v>
      </c>
      <c r="F65" s="245"/>
    </row>
    <row r="66" spans="1:6" x14ac:dyDescent="0.3">
      <c r="A66" s="254">
        <v>6</v>
      </c>
      <c r="B66" s="233" t="s">
        <v>882</v>
      </c>
      <c r="C66" s="24" t="s">
        <v>883</v>
      </c>
      <c r="D66" s="24">
        <v>28</v>
      </c>
      <c r="E66" s="159">
        <v>16800</v>
      </c>
      <c r="F66" s="233" t="s">
        <v>886</v>
      </c>
    </row>
    <row r="67" spans="1:6" s="48" customFormat="1" x14ac:dyDescent="0.3">
      <c r="A67" s="255"/>
      <c r="B67" s="234"/>
      <c r="C67" s="163" t="s">
        <v>884</v>
      </c>
      <c r="D67" s="163">
        <v>1</v>
      </c>
      <c r="E67" s="159">
        <v>600</v>
      </c>
      <c r="F67" s="234"/>
    </row>
    <row r="68" spans="1:6" s="48" customFormat="1" x14ac:dyDescent="0.3">
      <c r="A68" s="256"/>
      <c r="B68" s="235"/>
      <c r="C68" s="163" t="s">
        <v>885</v>
      </c>
      <c r="D68" s="163">
        <v>87</v>
      </c>
      <c r="E68" s="159">
        <v>52200</v>
      </c>
      <c r="F68" s="235"/>
    </row>
    <row r="69" spans="1:6" s="48" customFormat="1" x14ac:dyDescent="0.3">
      <c r="A69" s="239" t="s">
        <v>474</v>
      </c>
      <c r="B69" s="240"/>
      <c r="C69" s="241"/>
      <c r="D69" s="147">
        <f>SUM(D60:D68)</f>
        <v>474.178</v>
      </c>
      <c r="E69" s="131">
        <f>SUM(E60:E68)</f>
        <v>301591.25</v>
      </c>
      <c r="F69" s="167"/>
    </row>
    <row r="70" spans="1:6" x14ac:dyDescent="0.3">
      <c r="A70" s="224" t="s">
        <v>837</v>
      </c>
      <c r="B70" s="248"/>
      <c r="C70" s="248"/>
      <c r="D70" s="248"/>
      <c r="E70" s="248"/>
      <c r="F70" s="248"/>
    </row>
    <row r="71" spans="1:6" ht="28.8" x14ac:dyDescent="0.3">
      <c r="A71" s="138" t="s">
        <v>84</v>
      </c>
      <c r="B71" s="138" t="s">
        <v>765</v>
      </c>
      <c r="C71" s="138" t="s">
        <v>805</v>
      </c>
      <c r="D71" s="107" t="s">
        <v>806</v>
      </c>
      <c r="E71" s="138" t="s">
        <v>807</v>
      </c>
      <c r="F71" s="138" t="s">
        <v>804</v>
      </c>
    </row>
    <row r="72" spans="1:6" x14ac:dyDescent="0.3">
      <c r="A72" s="44">
        <v>1</v>
      </c>
      <c r="B72" s="244" t="s">
        <v>838</v>
      </c>
      <c r="C72" s="148" t="s">
        <v>840</v>
      </c>
      <c r="D72" s="149">
        <v>279</v>
      </c>
      <c r="E72" s="149">
        <f>SUM(D72*261)</f>
        <v>72819</v>
      </c>
      <c r="F72" s="246" t="s">
        <v>839</v>
      </c>
    </row>
    <row r="73" spans="1:6" x14ac:dyDescent="0.3">
      <c r="A73" s="44">
        <v>2</v>
      </c>
      <c r="B73" s="245"/>
      <c r="C73" s="148" t="s">
        <v>865</v>
      </c>
      <c r="D73" s="149">
        <v>19</v>
      </c>
      <c r="E73" s="149">
        <f>SUM(D73*261)</f>
        <v>4959</v>
      </c>
      <c r="F73" s="247"/>
    </row>
    <row r="74" spans="1:6" x14ac:dyDescent="0.3">
      <c r="A74" s="44">
        <v>3</v>
      </c>
      <c r="B74" s="245"/>
      <c r="C74" s="148" t="s">
        <v>841</v>
      </c>
      <c r="D74" s="149">
        <v>208</v>
      </c>
      <c r="E74" s="149">
        <f>SUM(D74*261)</f>
        <v>54288</v>
      </c>
      <c r="F74" s="247"/>
    </row>
    <row r="75" spans="1:6" x14ac:dyDescent="0.3">
      <c r="A75" s="44">
        <v>4</v>
      </c>
      <c r="B75" s="245"/>
      <c r="C75" s="148" t="s">
        <v>842</v>
      </c>
      <c r="D75" s="149">
        <v>232</v>
      </c>
      <c r="E75" s="149">
        <f t="shared" ref="E75:E99" si="1">SUM(D75*261)</f>
        <v>60552</v>
      </c>
      <c r="F75" s="247"/>
    </row>
    <row r="76" spans="1:6" x14ac:dyDescent="0.3">
      <c r="A76" s="44">
        <v>5</v>
      </c>
      <c r="B76" s="245"/>
      <c r="C76" s="148" t="s">
        <v>843</v>
      </c>
      <c r="D76" s="149">
        <v>128</v>
      </c>
      <c r="E76" s="149">
        <f t="shared" si="1"/>
        <v>33408</v>
      </c>
      <c r="F76" s="247"/>
    </row>
    <row r="77" spans="1:6" x14ac:dyDescent="0.3">
      <c r="A77" s="44">
        <v>6</v>
      </c>
      <c r="B77" s="245"/>
      <c r="C77" s="148" t="s">
        <v>866</v>
      </c>
      <c r="D77" s="149">
        <v>320</v>
      </c>
      <c r="E77" s="149">
        <f t="shared" si="1"/>
        <v>83520</v>
      </c>
      <c r="F77" s="247"/>
    </row>
    <row r="78" spans="1:6" x14ac:dyDescent="0.3">
      <c r="A78" s="44">
        <v>7</v>
      </c>
      <c r="B78" s="245"/>
      <c r="C78" s="148" t="s">
        <v>844</v>
      </c>
      <c r="D78" s="149">
        <v>44</v>
      </c>
      <c r="E78" s="149">
        <f t="shared" si="1"/>
        <v>11484</v>
      </c>
      <c r="F78" s="247"/>
    </row>
    <row r="79" spans="1:6" x14ac:dyDescent="0.3">
      <c r="A79" s="44">
        <v>8</v>
      </c>
      <c r="B79" s="245"/>
      <c r="C79" s="148" t="s">
        <v>845</v>
      </c>
      <c r="D79" s="149">
        <v>29</v>
      </c>
      <c r="E79" s="149">
        <f t="shared" si="1"/>
        <v>7569</v>
      </c>
      <c r="F79" s="247"/>
    </row>
    <row r="80" spans="1:6" x14ac:dyDescent="0.3">
      <c r="A80" s="44">
        <v>9</v>
      </c>
      <c r="B80" s="245"/>
      <c r="C80" s="148" t="s">
        <v>846</v>
      </c>
      <c r="D80" s="149">
        <v>48</v>
      </c>
      <c r="E80" s="149">
        <f t="shared" si="1"/>
        <v>12528</v>
      </c>
      <c r="F80" s="247"/>
    </row>
    <row r="81" spans="1:6" x14ac:dyDescent="0.3">
      <c r="A81" s="44">
        <v>10</v>
      </c>
      <c r="B81" s="245"/>
      <c r="C81" s="148" t="s">
        <v>847</v>
      </c>
      <c r="D81" s="149">
        <v>216</v>
      </c>
      <c r="E81" s="149">
        <f t="shared" si="1"/>
        <v>56376</v>
      </c>
      <c r="F81" s="247"/>
    </row>
    <row r="82" spans="1:6" x14ac:dyDescent="0.3">
      <c r="A82" s="44">
        <v>11</v>
      </c>
      <c r="B82" s="245"/>
      <c r="C82" s="148" t="s">
        <v>848</v>
      </c>
      <c r="D82" s="149">
        <v>8</v>
      </c>
      <c r="E82" s="149">
        <f t="shared" si="1"/>
        <v>2088</v>
      </c>
      <c r="F82" s="247"/>
    </row>
    <row r="83" spans="1:6" x14ac:dyDescent="0.3">
      <c r="A83" s="44">
        <v>12</v>
      </c>
      <c r="B83" s="245"/>
      <c r="C83" s="148" t="s">
        <v>849</v>
      </c>
      <c r="D83" s="149">
        <v>141</v>
      </c>
      <c r="E83" s="149">
        <f t="shared" si="1"/>
        <v>36801</v>
      </c>
      <c r="F83" s="247"/>
    </row>
    <row r="84" spans="1:6" x14ac:dyDescent="0.3">
      <c r="A84" s="44">
        <v>13</v>
      </c>
      <c r="B84" s="245"/>
      <c r="C84" s="148" t="s">
        <v>850</v>
      </c>
      <c r="D84" s="149">
        <v>152</v>
      </c>
      <c r="E84" s="149">
        <f t="shared" si="1"/>
        <v>39672</v>
      </c>
      <c r="F84" s="247"/>
    </row>
    <row r="85" spans="1:6" x14ac:dyDescent="0.3">
      <c r="A85" s="44">
        <v>14</v>
      </c>
      <c r="B85" s="245"/>
      <c r="C85" s="148" t="s">
        <v>851</v>
      </c>
      <c r="D85" s="149">
        <v>102</v>
      </c>
      <c r="E85" s="149">
        <f t="shared" si="1"/>
        <v>26622</v>
      </c>
      <c r="F85" s="247"/>
    </row>
    <row r="86" spans="1:6" x14ac:dyDescent="0.3">
      <c r="A86" s="44">
        <v>15</v>
      </c>
      <c r="B86" s="245"/>
      <c r="C86" s="148" t="s">
        <v>852</v>
      </c>
      <c r="D86" s="149">
        <v>36</v>
      </c>
      <c r="E86" s="149">
        <f t="shared" si="1"/>
        <v>9396</v>
      </c>
      <c r="F86" s="247"/>
    </row>
    <row r="87" spans="1:6" x14ac:dyDescent="0.3">
      <c r="A87" s="44">
        <v>16</v>
      </c>
      <c r="B87" s="245"/>
      <c r="C87" s="148" t="s">
        <v>853</v>
      </c>
      <c r="D87" s="149">
        <v>102</v>
      </c>
      <c r="E87" s="149">
        <f t="shared" si="1"/>
        <v>26622</v>
      </c>
      <c r="F87" s="247"/>
    </row>
    <row r="88" spans="1:6" x14ac:dyDescent="0.3">
      <c r="A88" s="44">
        <v>17</v>
      </c>
      <c r="B88" s="245"/>
      <c r="C88" s="148" t="s">
        <v>854</v>
      </c>
      <c r="D88" s="149">
        <v>146</v>
      </c>
      <c r="E88" s="149">
        <f t="shared" si="1"/>
        <v>38106</v>
      </c>
      <c r="F88" s="247"/>
    </row>
    <row r="89" spans="1:6" x14ac:dyDescent="0.3">
      <c r="A89" s="44">
        <v>18</v>
      </c>
      <c r="B89" s="245"/>
      <c r="C89" s="148" t="s">
        <v>855</v>
      </c>
      <c r="D89" s="149">
        <v>357</v>
      </c>
      <c r="E89" s="149">
        <f t="shared" si="1"/>
        <v>93177</v>
      </c>
      <c r="F89" s="247"/>
    </row>
    <row r="90" spans="1:6" x14ac:dyDescent="0.3">
      <c r="A90" s="44">
        <v>19</v>
      </c>
      <c r="B90" s="245"/>
      <c r="C90" s="148" t="s">
        <v>856</v>
      </c>
      <c r="D90" s="149">
        <v>342</v>
      </c>
      <c r="E90" s="149">
        <f t="shared" si="1"/>
        <v>89262</v>
      </c>
      <c r="F90" s="247"/>
    </row>
    <row r="91" spans="1:6" x14ac:dyDescent="0.3">
      <c r="A91" s="44">
        <v>20</v>
      </c>
      <c r="B91" s="245"/>
      <c r="C91" s="148" t="s">
        <v>857</v>
      </c>
      <c r="D91" s="149">
        <v>294</v>
      </c>
      <c r="E91" s="149">
        <f t="shared" si="1"/>
        <v>76734</v>
      </c>
      <c r="F91" s="247"/>
    </row>
    <row r="92" spans="1:6" x14ac:dyDescent="0.3">
      <c r="A92" s="44">
        <v>21</v>
      </c>
      <c r="B92" s="245"/>
      <c r="C92" s="148" t="s">
        <v>858</v>
      </c>
      <c r="D92" s="149">
        <v>172</v>
      </c>
      <c r="E92" s="149">
        <f t="shared" si="1"/>
        <v>44892</v>
      </c>
      <c r="F92" s="247"/>
    </row>
    <row r="93" spans="1:6" x14ac:dyDescent="0.3">
      <c r="A93" s="44">
        <v>22</v>
      </c>
      <c r="B93" s="245"/>
      <c r="C93" s="148" t="s">
        <v>859</v>
      </c>
      <c r="D93" s="149">
        <v>320</v>
      </c>
      <c r="E93" s="149">
        <f t="shared" si="1"/>
        <v>83520</v>
      </c>
      <c r="F93" s="247"/>
    </row>
    <row r="94" spans="1:6" x14ac:dyDescent="0.3">
      <c r="A94" s="44">
        <v>23</v>
      </c>
      <c r="B94" s="245"/>
      <c r="C94" s="148" t="s">
        <v>860</v>
      </c>
      <c r="D94" s="149">
        <v>1212</v>
      </c>
      <c r="E94" s="149">
        <f t="shared" si="1"/>
        <v>316332</v>
      </c>
      <c r="F94" s="247"/>
    </row>
    <row r="95" spans="1:6" x14ac:dyDescent="0.3">
      <c r="A95" s="44">
        <v>24</v>
      </c>
      <c r="B95" s="245"/>
      <c r="C95" s="148" t="s">
        <v>861</v>
      </c>
      <c r="D95" s="149">
        <v>177</v>
      </c>
      <c r="E95" s="149">
        <f t="shared" si="1"/>
        <v>46197</v>
      </c>
      <c r="F95" s="247"/>
    </row>
    <row r="96" spans="1:6" x14ac:dyDescent="0.3">
      <c r="A96" s="44">
        <v>25</v>
      </c>
      <c r="B96" s="245"/>
      <c r="C96" s="148" t="s">
        <v>862</v>
      </c>
      <c r="D96" s="149">
        <v>318</v>
      </c>
      <c r="E96" s="149">
        <f t="shared" si="1"/>
        <v>82998</v>
      </c>
      <c r="F96" s="247"/>
    </row>
    <row r="97" spans="1:6" x14ac:dyDescent="0.3">
      <c r="A97" s="44">
        <v>26</v>
      </c>
      <c r="B97" s="245"/>
      <c r="C97" s="148" t="s">
        <v>864</v>
      </c>
      <c r="D97" s="149">
        <v>285</v>
      </c>
      <c r="E97" s="149">
        <f t="shared" si="1"/>
        <v>74385</v>
      </c>
      <c r="F97" s="247"/>
    </row>
    <row r="98" spans="1:6" x14ac:dyDescent="0.3">
      <c r="A98" s="44">
        <v>27</v>
      </c>
      <c r="B98" s="245"/>
      <c r="C98" s="148" t="s">
        <v>863</v>
      </c>
      <c r="D98" s="149">
        <v>127</v>
      </c>
      <c r="E98" s="149">
        <f t="shared" si="1"/>
        <v>33147</v>
      </c>
      <c r="F98" s="247"/>
    </row>
    <row r="99" spans="1:6" x14ac:dyDescent="0.3">
      <c r="A99" s="44">
        <v>28</v>
      </c>
      <c r="B99" s="245"/>
      <c r="C99" s="150" t="s">
        <v>867</v>
      </c>
      <c r="D99" s="149">
        <v>15</v>
      </c>
      <c r="E99" s="149">
        <f t="shared" si="1"/>
        <v>3915</v>
      </c>
      <c r="F99" s="247"/>
    </row>
    <row r="100" spans="1:6" x14ac:dyDescent="0.3">
      <c r="A100" s="242" t="s">
        <v>474</v>
      </c>
      <c r="B100" s="243"/>
      <c r="C100" s="243"/>
      <c r="D100" s="131">
        <f>SUM(D72:D99)</f>
        <v>5829</v>
      </c>
      <c r="E100" s="131">
        <f>SUM(E72:E99)</f>
        <v>1521369</v>
      </c>
      <c r="F100" s="247"/>
    </row>
    <row r="101" spans="1:6" ht="32.25" customHeight="1" x14ac:dyDescent="0.3">
      <c r="A101" s="224" t="s">
        <v>794</v>
      </c>
      <c r="B101" s="225"/>
      <c r="C101" s="225"/>
      <c r="D101" s="151">
        <f>SUM(D69+D100)</f>
        <v>6303.1779999999999</v>
      </c>
      <c r="E101" s="151">
        <f>SUM(E69+E100)</f>
        <v>1822960.25</v>
      </c>
      <c r="F101" s="152"/>
    </row>
  </sheetData>
  <mergeCells count="33">
    <mergeCell ref="A2:F2"/>
    <mergeCell ref="F21:F22"/>
    <mergeCell ref="A21:A22"/>
    <mergeCell ref="B21:B22"/>
    <mergeCell ref="A16:F16"/>
    <mergeCell ref="A15:C15"/>
    <mergeCell ref="B8:B11"/>
    <mergeCell ref="A8:A11"/>
    <mergeCell ref="F8:F11"/>
    <mergeCell ref="B12:B13"/>
    <mergeCell ref="A12:A13"/>
    <mergeCell ref="F12:F13"/>
    <mergeCell ref="A17:F17"/>
    <mergeCell ref="A23:C23"/>
    <mergeCell ref="F66:F68"/>
    <mergeCell ref="A3:F3"/>
    <mergeCell ref="A66:A68"/>
    <mergeCell ref="A57:C57"/>
    <mergeCell ref="A24:F24"/>
    <mergeCell ref="F26:F56"/>
    <mergeCell ref="A56:C56"/>
    <mergeCell ref="B26:B55"/>
    <mergeCell ref="B64:B65"/>
    <mergeCell ref="F64:F65"/>
    <mergeCell ref="A64:A65"/>
    <mergeCell ref="A101:C101"/>
    <mergeCell ref="B66:B68"/>
    <mergeCell ref="A58:F58"/>
    <mergeCell ref="A69:C69"/>
    <mergeCell ref="A100:C100"/>
    <mergeCell ref="B72:B99"/>
    <mergeCell ref="F72:F100"/>
    <mergeCell ref="A70:F70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view="pageBreakPreview" zoomScale="60" zoomScaleNormal="100" workbookViewId="0">
      <selection activeCell="A44" sqref="A44"/>
    </sheetView>
  </sheetViews>
  <sheetFormatPr defaultRowHeight="14.4" x14ac:dyDescent="0.3"/>
  <cols>
    <col min="1" max="1" width="3.5546875" customWidth="1"/>
    <col min="2" max="2" width="48.5546875" bestFit="1" customWidth="1"/>
    <col min="3" max="3" width="83.6640625" bestFit="1" customWidth="1"/>
    <col min="4" max="4" width="10.109375" customWidth="1"/>
  </cols>
  <sheetData>
    <row r="1" spans="1:5" ht="33" customHeight="1" x14ac:dyDescent="0.3">
      <c r="A1" s="242" t="s">
        <v>218</v>
      </c>
      <c r="B1" s="242"/>
      <c r="C1" s="242"/>
      <c r="D1" s="242" t="s">
        <v>96</v>
      </c>
      <c r="E1" s="242"/>
    </row>
    <row r="2" spans="1:5" s="48" customFormat="1" ht="33" customHeight="1" x14ac:dyDescent="0.3">
      <c r="A2" s="25">
        <v>1</v>
      </c>
      <c r="B2" s="117" t="s">
        <v>341</v>
      </c>
      <c r="C2" s="117" t="s">
        <v>342</v>
      </c>
      <c r="D2" s="185" t="s">
        <v>10</v>
      </c>
      <c r="E2" s="185" t="s">
        <v>12</v>
      </c>
    </row>
    <row r="3" spans="1:5" x14ac:dyDescent="0.3">
      <c r="A3" s="25">
        <v>2</v>
      </c>
      <c r="B3" s="117" t="s">
        <v>372</v>
      </c>
      <c r="C3" s="22" t="s">
        <v>952</v>
      </c>
      <c r="D3" s="272" t="s">
        <v>113</v>
      </c>
      <c r="E3" s="272"/>
    </row>
    <row r="4" spans="1:5" s="48" customFormat="1" ht="28.8" x14ac:dyDescent="0.3">
      <c r="A4" s="25">
        <v>3</v>
      </c>
      <c r="B4" s="117" t="s">
        <v>347</v>
      </c>
      <c r="C4" s="184" t="s">
        <v>348</v>
      </c>
      <c r="D4" s="175" t="s">
        <v>10</v>
      </c>
      <c r="E4" s="175" t="s">
        <v>12</v>
      </c>
    </row>
    <row r="5" spans="1:5" x14ac:dyDescent="0.3">
      <c r="A5" s="25">
        <v>4</v>
      </c>
      <c r="B5" s="23" t="s">
        <v>14</v>
      </c>
      <c r="C5" s="23" t="s">
        <v>15</v>
      </c>
      <c r="D5" s="272" t="s">
        <v>404</v>
      </c>
      <c r="E5" s="272"/>
    </row>
    <row r="6" spans="1:5" x14ac:dyDescent="0.3">
      <c r="A6" s="25">
        <v>5</v>
      </c>
      <c r="B6" s="23" t="s">
        <v>181</v>
      </c>
      <c r="C6" s="23" t="s">
        <v>182</v>
      </c>
      <c r="D6" s="272" t="s">
        <v>113</v>
      </c>
      <c r="E6" s="272"/>
    </row>
    <row r="7" spans="1:5" x14ac:dyDescent="0.3">
      <c r="A7" s="25">
        <v>6</v>
      </c>
      <c r="B7" s="23" t="s">
        <v>165</v>
      </c>
      <c r="C7" s="23" t="s">
        <v>180</v>
      </c>
      <c r="D7" s="272" t="s">
        <v>113</v>
      </c>
      <c r="E7" s="272"/>
    </row>
    <row r="8" spans="1:5" s="48" customFormat="1" x14ac:dyDescent="0.3">
      <c r="A8" s="25">
        <v>7</v>
      </c>
      <c r="B8" s="171" t="s">
        <v>364</v>
      </c>
      <c r="C8" s="186" t="s">
        <v>375</v>
      </c>
      <c r="D8" s="176" t="s">
        <v>10</v>
      </c>
      <c r="E8" s="175" t="s">
        <v>12</v>
      </c>
    </row>
    <row r="9" spans="1:5" s="48" customFormat="1" x14ac:dyDescent="0.3">
      <c r="A9" s="25">
        <v>8</v>
      </c>
      <c r="B9" s="186" t="s">
        <v>904</v>
      </c>
      <c r="C9" s="186" t="s">
        <v>905</v>
      </c>
      <c r="D9" s="176" t="s">
        <v>10</v>
      </c>
      <c r="E9" s="175" t="s">
        <v>12</v>
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<c r="D10" s="208" t="s">
        <v>10</v>
      </c>
      <c r="E10" s="207" t="s">
        <v>12</v>
      </c>
    </row>
    <row r="11" spans="1:5" x14ac:dyDescent="0.3">
      <c r="A11" s="25">
        <v>10</v>
      </c>
      <c r="B11" s="171" t="s">
        <v>105</v>
      </c>
      <c r="C11" s="171" t="s">
        <v>106</v>
      </c>
      <c r="D11" s="270" t="s">
        <v>113</v>
      </c>
      <c r="E11" s="269"/>
    </row>
    <row r="12" spans="1:5" x14ac:dyDescent="0.3">
      <c r="A12" s="25">
        <v>11</v>
      </c>
      <c r="B12" s="23" t="s">
        <v>155</v>
      </c>
      <c r="C12" s="23" t="s">
        <v>158</v>
      </c>
      <c r="D12" s="272" t="s">
        <v>113</v>
      </c>
      <c r="E12" s="272"/>
    </row>
    <row r="13" spans="1:5" x14ac:dyDescent="0.3">
      <c r="A13" s="25">
        <v>12</v>
      </c>
      <c r="B13" s="23" t="s">
        <v>155</v>
      </c>
      <c r="C13" s="9" t="s">
        <v>340</v>
      </c>
      <c r="D13" s="272" t="s">
        <v>113</v>
      </c>
      <c r="E13" s="272"/>
    </row>
    <row r="14" spans="1:5" s="48" customFormat="1" x14ac:dyDescent="0.3">
      <c r="A14" s="25">
        <v>13</v>
      </c>
      <c r="B14" s="171" t="s">
        <v>935</v>
      </c>
      <c r="C14" s="187" t="s">
        <v>906</v>
      </c>
      <c r="D14" s="175" t="s">
        <v>10</v>
      </c>
      <c r="E14" s="175" t="s">
        <v>12</v>
      </c>
    </row>
    <row r="15" spans="1:5" x14ac:dyDescent="0.3">
      <c r="A15" s="25">
        <v>14</v>
      </c>
      <c r="B15" s="171" t="s">
        <v>162</v>
      </c>
      <c r="C15" s="171" t="s">
        <v>161</v>
      </c>
      <c r="D15" s="270" t="s">
        <v>113</v>
      </c>
      <c r="E15" s="269"/>
    </row>
    <row r="16" spans="1:5" s="48" customFormat="1" x14ac:dyDescent="0.3">
      <c r="A16" s="25">
        <v>15</v>
      </c>
      <c r="B16" s="171" t="s">
        <v>162</v>
      </c>
      <c r="C16" s="174" t="s">
        <v>908</v>
      </c>
      <c r="D16" s="175" t="s">
        <v>10</v>
      </c>
      <c r="E16" s="175" t="s">
        <v>953</v>
      </c>
    </row>
    <row r="17" spans="1:5" x14ac:dyDescent="0.3">
      <c r="A17" s="25">
        <v>16</v>
      </c>
      <c r="B17" s="98" t="s">
        <v>156</v>
      </c>
      <c r="C17" s="98" t="s">
        <v>405</v>
      </c>
      <c r="D17" s="175" t="s">
        <v>10</v>
      </c>
      <c r="E17" s="175" t="s">
        <v>11</v>
      </c>
    </row>
    <row r="18" spans="1:5" x14ac:dyDescent="0.3">
      <c r="A18" s="25">
        <v>17</v>
      </c>
      <c r="B18" s="121" t="s">
        <v>156</v>
      </c>
      <c r="C18" s="121" t="s">
        <v>406</v>
      </c>
      <c r="D18" s="175" t="s">
        <v>10</v>
      </c>
      <c r="E18" s="175" t="s">
        <v>11</v>
      </c>
    </row>
    <row r="19" spans="1:5" s="48" customFormat="1" x14ac:dyDescent="0.3">
      <c r="A19" s="25">
        <v>18</v>
      </c>
      <c r="B19" s="210" t="s">
        <v>326</v>
      </c>
      <c r="C19" s="186" t="s">
        <v>349</v>
      </c>
      <c r="D19" s="211" t="s">
        <v>10</v>
      </c>
      <c r="E19" s="211" t="s">
        <v>11</v>
      </c>
    </row>
    <row r="20" spans="1:5" s="48" customFormat="1" x14ac:dyDescent="0.3">
      <c r="A20" s="25">
        <v>19</v>
      </c>
      <c r="B20" s="210" t="s">
        <v>326</v>
      </c>
      <c r="C20" s="210" t="s">
        <v>965</v>
      </c>
      <c r="D20" s="211" t="s">
        <v>10</v>
      </c>
      <c r="E20" s="211" t="s">
        <v>12</v>
      </c>
    </row>
    <row r="21" spans="1:5" x14ac:dyDescent="0.3">
      <c r="A21" s="25">
        <v>20</v>
      </c>
      <c r="B21" s="98" t="s">
        <v>166</v>
      </c>
      <c r="C21" s="87" t="s">
        <v>937</v>
      </c>
      <c r="D21" s="270" t="s">
        <v>113</v>
      </c>
      <c r="E21" s="271"/>
    </row>
    <row r="22" spans="1:5" s="48" customFormat="1" x14ac:dyDescent="0.3">
      <c r="A22" s="25">
        <v>21</v>
      </c>
      <c r="B22" s="171" t="s">
        <v>166</v>
      </c>
      <c r="C22" s="87" t="s">
        <v>938</v>
      </c>
      <c r="D22" s="270" t="s">
        <v>113</v>
      </c>
      <c r="E22" s="271"/>
    </row>
    <row r="23" spans="1:5" s="48" customFormat="1" x14ac:dyDescent="0.3">
      <c r="A23" s="188">
        <v>22</v>
      </c>
      <c r="B23" s="171" t="s">
        <v>411</v>
      </c>
      <c r="C23" s="174" t="s">
        <v>412</v>
      </c>
      <c r="D23" s="270" t="s">
        <v>113</v>
      </c>
      <c r="E23" s="271"/>
    </row>
    <row r="24" spans="1:5" s="48" customFormat="1" x14ac:dyDescent="0.3">
      <c r="A24" s="188">
        <v>23</v>
      </c>
      <c r="B24" s="117" t="s">
        <v>176</v>
      </c>
      <c r="C24" s="184" t="s">
        <v>177</v>
      </c>
      <c r="D24" s="175" t="s">
        <v>10</v>
      </c>
      <c r="E24" s="175" t="s">
        <v>12</v>
      </c>
    </row>
    <row r="25" spans="1:5" s="48" customFormat="1" x14ac:dyDescent="0.3">
      <c r="A25" s="25">
        <v>24</v>
      </c>
      <c r="B25" s="98" t="s">
        <v>108</v>
      </c>
      <c r="C25" s="98" t="s">
        <v>192</v>
      </c>
      <c r="D25" s="175" t="s">
        <v>10</v>
      </c>
      <c r="E25" s="175" t="s">
        <v>338</v>
      </c>
    </row>
    <row r="26" spans="1:5" x14ac:dyDescent="0.3">
      <c r="A26" s="129">
        <v>25</v>
      </c>
      <c r="B26" s="174" t="s">
        <v>913</v>
      </c>
      <c r="C26" s="174" t="s">
        <v>914</v>
      </c>
      <c r="D26" s="175" t="s">
        <v>10</v>
      </c>
      <c r="E26" s="175" t="s">
        <v>12</v>
      </c>
    </row>
    <row r="27" spans="1:5" x14ac:dyDescent="0.3">
      <c r="A27" s="129">
        <v>26</v>
      </c>
      <c r="B27" s="189" t="s">
        <v>918</v>
      </c>
      <c r="C27" s="189" t="s">
        <v>954</v>
      </c>
      <c r="D27" s="175" t="s">
        <v>10</v>
      </c>
      <c r="E27" s="175" t="s">
        <v>12</v>
      </c>
    </row>
    <row r="28" spans="1:5" s="48" customFormat="1" x14ac:dyDescent="0.3">
      <c r="A28" s="190">
        <v>27</v>
      </c>
      <c r="B28" s="174" t="s">
        <v>53</v>
      </c>
      <c r="C28" s="174" t="s">
        <v>54</v>
      </c>
      <c r="D28" s="270" t="s">
        <v>113</v>
      </c>
      <c r="E28" s="271"/>
    </row>
    <row r="29" spans="1:5" s="48" customFormat="1" x14ac:dyDescent="0.3">
      <c r="A29" s="190">
        <v>28</v>
      </c>
      <c r="B29" s="174" t="s">
        <v>355</v>
      </c>
      <c r="C29" s="174" t="s">
        <v>356</v>
      </c>
      <c r="D29" s="270" t="s">
        <v>113</v>
      </c>
      <c r="E29" s="271"/>
    </row>
    <row r="30" spans="1:5" s="48" customFormat="1" x14ac:dyDescent="0.3">
      <c r="A30" s="190">
        <v>29</v>
      </c>
      <c r="B30" s="174" t="s">
        <v>920</v>
      </c>
      <c r="C30" s="174" t="s">
        <v>921</v>
      </c>
      <c r="D30" s="270" t="s">
        <v>113</v>
      </c>
      <c r="E30" s="271"/>
    </row>
    <row r="31" spans="1:5" x14ac:dyDescent="0.3">
      <c r="A31" s="190">
        <v>30</v>
      </c>
      <c r="B31" s="98" t="s">
        <v>167</v>
      </c>
      <c r="C31" s="98" t="s">
        <v>168</v>
      </c>
      <c r="D31" s="270" t="s">
        <v>113</v>
      </c>
      <c r="E31" s="271"/>
    </row>
    <row r="32" spans="1:5" s="48" customFormat="1" x14ac:dyDescent="0.3">
      <c r="A32" s="190">
        <v>31</v>
      </c>
      <c r="B32" s="206" t="s">
        <v>959</v>
      </c>
      <c r="C32" s="215" t="s">
        <v>960</v>
      </c>
      <c r="D32" s="207" t="s">
        <v>10</v>
      </c>
      <c r="E32" s="207" t="s">
        <v>11</v>
      </c>
    </row>
    <row r="33" spans="1:5" ht="30" customHeight="1" x14ac:dyDescent="0.3">
      <c r="A33" s="119">
        <v>32</v>
      </c>
      <c r="B33" s="98" t="s">
        <v>173</v>
      </c>
      <c r="C33" s="8" t="s">
        <v>174</v>
      </c>
      <c r="D33" s="175" t="s">
        <v>8</v>
      </c>
      <c r="E33" s="175" t="s">
        <v>11</v>
      </c>
    </row>
    <row r="34" spans="1:5" x14ac:dyDescent="0.3">
      <c r="A34" s="25">
        <v>33</v>
      </c>
      <c r="B34" s="98" t="s">
        <v>159</v>
      </c>
      <c r="C34" s="98" t="s">
        <v>160</v>
      </c>
      <c r="D34" s="175" t="s">
        <v>71</v>
      </c>
      <c r="E34" s="175" t="s">
        <v>72</v>
      </c>
    </row>
    <row r="35" spans="1:5" x14ac:dyDescent="0.3">
      <c r="A35" s="25">
        <v>34</v>
      </c>
      <c r="B35" s="98" t="s">
        <v>68</v>
      </c>
      <c r="C35" s="98" t="s">
        <v>69</v>
      </c>
      <c r="D35" s="175" t="s">
        <v>772</v>
      </c>
      <c r="E35" s="175" t="s">
        <v>12</v>
      </c>
    </row>
    <row r="36" spans="1:5" x14ac:dyDescent="0.3">
      <c r="A36" s="191">
        <v>35</v>
      </c>
      <c r="B36" s="98" t="s">
        <v>68</v>
      </c>
      <c r="C36" s="98" t="s">
        <v>175</v>
      </c>
      <c r="D36" s="270" t="s">
        <v>113</v>
      </c>
      <c r="E36" s="271"/>
    </row>
    <row r="37" spans="1:5" x14ac:dyDescent="0.3">
      <c r="A37" s="191">
        <v>36</v>
      </c>
      <c r="B37" s="98" t="s">
        <v>147</v>
      </c>
      <c r="C37" s="98" t="s">
        <v>213</v>
      </c>
      <c r="D37" s="270" t="s">
        <v>113</v>
      </c>
      <c r="E37" s="271"/>
    </row>
    <row r="38" spans="1:5" x14ac:dyDescent="0.3">
      <c r="A38" s="191">
        <v>37</v>
      </c>
      <c r="B38" s="98" t="s">
        <v>214</v>
      </c>
      <c r="C38" s="98" t="s">
        <v>215</v>
      </c>
      <c r="D38" s="270" t="s">
        <v>23</v>
      </c>
      <c r="E38" s="271"/>
    </row>
    <row r="39" spans="1:5" s="48" customFormat="1" x14ac:dyDescent="0.3">
      <c r="A39" s="191">
        <v>38</v>
      </c>
      <c r="B39" s="118" t="s">
        <v>382</v>
      </c>
      <c r="C39" s="118" t="s">
        <v>380</v>
      </c>
      <c r="D39" s="270" t="s">
        <v>113</v>
      </c>
      <c r="E39" s="271"/>
    </row>
    <row r="40" spans="1:5" s="48" customFormat="1" x14ac:dyDescent="0.3">
      <c r="A40" s="191">
        <v>39</v>
      </c>
      <c r="B40" s="206" t="s">
        <v>152</v>
      </c>
      <c r="C40" s="215" t="s">
        <v>153</v>
      </c>
      <c r="D40" s="176"/>
      <c r="E40" s="177" t="s">
        <v>12</v>
      </c>
    </row>
    <row r="41" spans="1:5" s="48" customFormat="1" x14ac:dyDescent="0.3">
      <c r="A41" s="191">
        <v>40</v>
      </c>
      <c r="B41" s="206" t="s">
        <v>152</v>
      </c>
      <c r="C41" s="215" t="s">
        <v>154</v>
      </c>
      <c r="D41" s="176"/>
      <c r="E41" s="177" t="s">
        <v>12</v>
      </c>
    </row>
    <row r="42" spans="1:5" x14ac:dyDescent="0.3">
      <c r="A42" s="191">
        <v>41</v>
      </c>
      <c r="B42" s="98" t="s">
        <v>109</v>
      </c>
      <c r="C42" s="8" t="s">
        <v>110</v>
      </c>
      <c r="D42" s="175" t="s">
        <v>6</v>
      </c>
      <c r="E42" s="175" t="s">
        <v>7</v>
      </c>
    </row>
    <row r="43" spans="1:5" x14ac:dyDescent="0.3">
      <c r="A43" s="191">
        <v>42</v>
      </c>
      <c r="B43" s="98" t="s">
        <v>4</v>
      </c>
      <c r="C43" s="98" t="s">
        <v>5</v>
      </c>
      <c r="D43" s="272" t="s">
        <v>113</v>
      </c>
      <c r="E43" s="272"/>
    </row>
    <row r="44" spans="1:5" x14ac:dyDescent="0.3">
      <c r="A44" s="191">
        <v>43</v>
      </c>
      <c r="B44" s="23" t="s">
        <v>111</v>
      </c>
      <c r="C44" s="23" t="s">
        <v>112</v>
      </c>
      <c r="D44" s="272" t="s">
        <v>113</v>
      </c>
      <c r="E44" s="272"/>
    </row>
    <row r="45" spans="1:5" x14ac:dyDescent="0.3">
      <c r="E45" s="1"/>
    </row>
    <row r="46" spans="1:5" x14ac:dyDescent="0.3">
      <c r="E46" s="1"/>
    </row>
    <row r="47" spans="1:5" x14ac:dyDescent="0.3">
      <c r="E47" s="1"/>
    </row>
    <row r="48" spans="1:5" x14ac:dyDescent="0.3">
      <c r="E48" s="1"/>
    </row>
    <row r="49" spans="5:5" x14ac:dyDescent="0.3">
      <c r="E49" s="1"/>
    </row>
    <row r="50" spans="5:5" x14ac:dyDescent="0.3">
      <c r="E50" s="1"/>
    </row>
    <row r="51" spans="5:5" x14ac:dyDescent="0.3">
      <c r="E51" s="1"/>
    </row>
    <row r="52" spans="5:5" x14ac:dyDescent="0.3">
      <c r="E52" s="1"/>
    </row>
    <row r="53" spans="5:5" x14ac:dyDescent="0.3">
      <c r="E53" s="1"/>
    </row>
    <row r="54" spans="5:5" x14ac:dyDescent="0.3">
      <c r="E54" s="1"/>
    </row>
    <row r="55" spans="5:5" x14ac:dyDescent="0.3">
      <c r="E55" s="1"/>
    </row>
    <row r="56" spans="5:5" x14ac:dyDescent="0.3">
      <c r="E56" s="1"/>
    </row>
  </sheetData>
  <mergeCells count="23">
    <mergeCell ref="D44:E44"/>
    <mergeCell ref="D3:E3"/>
    <mergeCell ref="A1:C1"/>
    <mergeCell ref="D1:E1"/>
    <mergeCell ref="D43:E43"/>
    <mergeCell ref="D5:E5"/>
    <mergeCell ref="D11:E11"/>
    <mergeCell ref="D6:E6"/>
    <mergeCell ref="D31:E31"/>
    <mergeCell ref="D12:E12"/>
    <mergeCell ref="D13:E13"/>
    <mergeCell ref="D36:E36"/>
    <mergeCell ref="D22:E22"/>
    <mergeCell ref="D39:E39"/>
    <mergeCell ref="D38:E38"/>
    <mergeCell ref="D7:E7"/>
    <mergeCell ref="D30:E30"/>
    <mergeCell ref="D37:E37"/>
    <mergeCell ref="D21:E21"/>
    <mergeCell ref="D15:E15"/>
    <mergeCell ref="D23:E23"/>
    <mergeCell ref="D28:E28"/>
    <mergeCell ref="D29:E29"/>
  </mergeCells>
  <pageMargins left="0.7" right="0.7" top="0.75" bottom="0.75" header="0.3" footer="0.3"/>
  <pageSetup paperSize="9" scale="56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2"/>
  <sheetViews>
    <sheetView view="pageBreakPreview" zoomScale="60" zoomScaleNormal="100" workbookViewId="0">
      <selection activeCell="H18" sqref="H18"/>
    </sheetView>
  </sheetViews>
  <sheetFormatPr defaultRowHeight="14.4" x14ac:dyDescent="0.3"/>
  <cols>
    <col min="1" max="1" width="14.88671875" customWidth="1"/>
    <col min="2" max="2" width="40.44140625" bestFit="1" customWidth="1"/>
    <col min="3" max="3" width="33.5546875" customWidth="1"/>
    <col min="4" max="4" width="13.44140625" customWidth="1"/>
    <col min="5" max="5" width="13" customWidth="1"/>
  </cols>
  <sheetData>
    <row r="2" spans="1:5" ht="32.25" customHeight="1" x14ac:dyDescent="0.3">
      <c r="A2" s="273" t="s">
        <v>413</v>
      </c>
      <c r="B2" s="274"/>
      <c r="C2" s="274"/>
      <c r="D2" s="274"/>
      <c r="E2" s="274"/>
    </row>
    <row r="3" spans="1:5" x14ac:dyDescent="0.3">
      <c r="A3" s="132" t="s">
        <v>229</v>
      </c>
      <c r="B3" s="132" t="s">
        <v>230</v>
      </c>
      <c r="C3" s="132" t="s">
        <v>94</v>
      </c>
      <c r="D3" s="132" t="s">
        <v>93</v>
      </c>
      <c r="E3" s="132" t="s">
        <v>414</v>
      </c>
    </row>
    <row r="4" spans="1:5" x14ac:dyDescent="0.3">
      <c r="A4" s="133" t="s">
        <v>415</v>
      </c>
      <c r="B4" s="121" t="s">
        <v>416</v>
      </c>
      <c r="C4" s="121" t="s">
        <v>417</v>
      </c>
      <c r="D4" s="7">
        <v>1872.38</v>
      </c>
      <c r="E4" s="7">
        <v>1966</v>
      </c>
    </row>
    <row r="5" spans="1:5" x14ac:dyDescent="0.3">
      <c r="A5" s="133" t="s">
        <v>418</v>
      </c>
      <c r="B5" s="135" t="s">
        <v>419</v>
      </c>
      <c r="C5" s="121" t="s">
        <v>420</v>
      </c>
      <c r="D5" s="7">
        <v>10619.52</v>
      </c>
      <c r="E5" s="7">
        <v>12000</v>
      </c>
    </row>
    <row r="6" spans="1:5" x14ac:dyDescent="0.3">
      <c r="A6" s="133" t="s">
        <v>421</v>
      </c>
      <c r="B6" s="135" t="s">
        <v>164</v>
      </c>
      <c r="C6" s="121" t="s">
        <v>422</v>
      </c>
      <c r="D6" s="7">
        <v>1100</v>
      </c>
      <c r="E6" s="7">
        <v>1375</v>
      </c>
    </row>
    <row r="7" spans="1:5" x14ac:dyDescent="0.3">
      <c r="A7" s="133" t="s">
        <v>423</v>
      </c>
      <c r="B7" s="135" t="s">
        <v>416</v>
      </c>
      <c r="C7" s="121" t="s">
        <v>424</v>
      </c>
      <c r="D7" s="136">
        <v>800</v>
      </c>
      <c r="E7" s="7">
        <v>1000</v>
      </c>
    </row>
    <row r="8" spans="1:5" x14ac:dyDescent="0.3">
      <c r="A8" s="133" t="s">
        <v>425</v>
      </c>
      <c r="B8" s="135" t="s">
        <v>126</v>
      </c>
      <c r="C8" s="121" t="s">
        <v>426</v>
      </c>
      <c r="D8" s="7">
        <v>1812.6</v>
      </c>
      <c r="E8" s="7">
        <v>2265.75</v>
      </c>
    </row>
    <row r="9" spans="1:5" x14ac:dyDescent="0.3">
      <c r="A9" s="133" t="s">
        <v>427</v>
      </c>
      <c r="B9" s="135" t="s">
        <v>428</v>
      </c>
      <c r="C9" s="121" t="s">
        <v>429</v>
      </c>
      <c r="D9" s="7">
        <v>3900</v>
      </c>
      <c r="E9" s="7">
        <v>3900</v>
      </c>
    </row>
    <row r="10" spans="1:5" x14ac:dyDescent="0.3">
      <c r="A10" s="133" t="s">
        <v>430</v>
      </c>
      <c r="B10" s="135" t="s">
        <v>169</v>
      </c>
      <c r="C10" s="121" t="s">
        <v>431</v>
      </c>
      <c r="D10" s="7">
        <v>2000</v>
      </c>
      <c r="E10" s="7">
        <v>2500</v>
      </c>
    </row>
    <row r="11" spans="1:5" x14ac:dyDescent="0.3">
      <c r="A11" s="133" t="s">
        <v>432</v>
      </c>
      <c r="B11" s="135" t="s">
        <v>433</v>
      </c>
      <c r="C11" s="121" t="s">
        <v>434</v>
      </c>
      <c r="D11" s="7">
        <v>18304</v>
      </c>
      <c r="E11" s="7">
        <v>22880</v>
      </c>
    </row>
    <row r="12" spans="1:5" x14ac:dyDescent="0.3">
      <c r="A12" s="133" t="s">
        <v>435</v>
      </c>
      <c r="B12" s="135" t="s">
        <v>436</v>
      </c>
      <c r="C12" s="121" t="s">
        <v>437</v>
      </c>
      <c r="D12" s="7">
        <v>1400</v>
      </c>
      <c r="E12" s="7">
        <v>1750</v>
      </c>
    </row>
    <row r="13" spans="1:5" x14ac:dyDescent="0.3">
      <c r="A13" s="133" t="s">
        <v>438</v>
      </c>
      <c r="B13" s="135" t="s">
        <v>80</v>
      </c>
      <c r="C13" s="121" t="s">
        <v>439</v>
      </c>
      <c r="D13" s="7">
        <v>2272</v>
      </c>
      <c r="E13" s="7">
        <v>2840</v>
      </c>
    </row>
    <row r="14" spans="1:5" x14ac:dyDescent="0.3">
      <c r="A14" s="133" t="s">
        <v>440</v>
      </c>
      <c r="B14" s="135" t="s">
        <v>441</v>
      </c>
      <c r="C14" s="121" t="s">
        <v>442</v>
      </c>
      <c r="D14" s="136">
        <v>387.5</v>
      </c>
      <c r="E14" s="7">
        <v>484.38</v>
      </c>
    </row>
    <row r="15" spans="1:5" x14ac:dyDescent="0.3">
      <c r="A15" s="133" t="s">
        <v>443</v>
      </c>
      <c r="B15" s="135" t="s">
        <v>416</v>
      </c>
      <c r="C15" s="121" t="s">
        <v>444</v>
      </c>
      <c r="D15" s="7">
        <v>1000</v>
      </c>
      <c r="E15" s="7">
        <v>1250</v>
      </c>
    </row>
    <row r="16" spans="1:5" x14ac:dyDescent="0.3">
      <c r="A16" s="133" t="s">
        <v>445</v>
      </c>
      <c r="B16" s="135" t="s">
        <v>446</v>
      </c>
      <c r="C16" s="121" t="s">
        <v>447</v>
      </c>
      <c r="D16" s="7">
        <v>1105</v>
      </c>
      <c r="E16" s="7">
        <v>1381.25</v>
      </c>
    </row>
    <row r="17" spans="1:5" x14ac:dyDescent="0.3">
      <c r="A17" s="133" t="s">
        <v>448</v>
      </c>
      <c r="B17" s="135" t="s">
        <v>164</v>
      </c>
      <c r="C17" s="121" t="s">
        <v>449</v>
      </c>
      <c r="D17" s="7">
        <v>3549</v>
      </c>
      <c r="E17" s="7">
        <v>4436.25</v>
      </c>
    </row>
    <row r="18" spans="1:5" x14ac:dyDescent="0.3">
      <c r="A18" s="133" t="s">
        <v>450</v>
      </c>
      <c r="B18" s="135" t="s">
        <v>164</v>
      </c>
      <c r="C18" s="121" t="s">
        <v>451</v>
      </c>
      <c r="D18" s="136">
        <v>499</v>
      </c>
      <c r="E18" s="7">
        <v>623.75</v>
      </c>
    </row>
    <row r="19" spans="1:5" x14ac:dyDescent="0.3">
      <c r="A19" s="133" t="s">
        <v>452</v>
      </c>
      <c r="B19" s="135" t="s">
        <v>453</v>
      </c>
      <c r="C19" s="121" t="s">
        <v>454</v>
      </c>
      <c r="D19" s="7">
        <v>1000</v>
      </c>
      <c r="E19" s="7">
        <v>1000</v>
      </c>
    </row>
    <row r="20" spans="1:5" x14ac:dyDescent="0.3">
      <c r="A20" s="133" t="s">
        <v>455</v>
      </c>
      <c r="B20" s="135" t="s">
        <v>456</v>
      </c>
      <c r="C20" s="121" t="s">
        <v>457</v>
      </c>
      <c r="D20" s="7">
        <v>4868.5</v>
      </c>
      <c r="E20" s="7">
        <v>6085.63</v>
      </c>
    </row>
    <row r="21" spans="1:5" x14ac:dyDescent="0.3">
      <c r="A21" s="133" t="s">
        <v>458</v>
      </c>
      <c r="B21" s="135" t="s">
        <v>416</v>
      </c>
      <c r="C21" s="121" t="s">
        <v>459</v>
      </c>
      <c r="D21" s="7">
        <v>1000</v>
      </c>
      <c r="E21" s="7">
        <v>1250</v>
      </c>
    </row>
    <row r="22" spans="1:5" x14ac:dyDescent="0.3">
      <c r="A22" s="133" t="s">
        <v>460</v>
      </c>
      <c r="B22" s="135" t="s">
        <v>164</v>
      </c>
      <c r="C22" s="121" t="s">
        <v>461</v>
      </c>
      <c r="D22" s="7">
        <v>2050</v>
      </c>
      <c r="E22" s="7">
        <v>2562.5</v>
      </c>
    </row>
    <row r="23" spans="1:5" x14ac:dyDescent="0.3">
      <c r="A23" s="133" t="s">
        <v>462</v>
      </c>
      <c r="B23" s="135" t="s">
        <v>463</v>
      </c>
      <c r="C23" s="121" t="s">
        <v>464</v>
      </c>
      <c r="D23" s="7">
        <v>3689</v>
      </c>
      <c r="E23" s="7">
        <v>3850</v>
      </c>
    </row>
    <row r="24" spans="1:5" x14ac:dyDescent="0.3">
      <c r="A24" s="24" t="s">
        <v>465</v>
      </c>
      <c r="B24" s="121" t="s">
        <v>466</v>
      </c>
      <c r="C24" s="87" t="s">
        <v>467</v>
      </c>
      <c r="D24" s="136">
        <v>323.81</v>
      </c>
      <c r="E24" s="7">
        <v>340</v>
      </c>
    </row>
    <row r="25" spans="1:5" x14ac:dyDescent="0.3">
      <c r="A25" s="24" t="s">
        <v>468</v>
      </c>
      <c r="B25" s="121" t="s">
        <v>441</v>
      </c>
      <c r="C25" s="87" t="s">
        <v>469</v>
      </c>
      <c r="D25" s="11">
        <v>3200</v>
      </c>
      <c r="E25" s="7">
        <v>3360</v>
      </c>
    </row>
    <row r="26" spans="1:5" x14ac:dyDescent="0.3">
      <c r="A26" s="24" t="s">
        <v>470</v>
      </c>
      <c r="B26" s="121" t="s">
        <v>156</v>
      </c>
      <c r="C26" s="87" t="s">
        <v>471</v>
      </c>
      <c r="D26" s="87">
        <v>498.37</v>
      </c>
      <c r="E26" s="11">
        <v>622.96</v>
      </c>
    </row>
    <row r="27" spans="1:5" x14ac:dyDescent="0.3">
      <c r="A27" s="24" t="s">
        <v>472</v>
      </c>
      <c r="B27" s="121" t="s">
        <v>164</v>
      </c>
      <c r="C27" s="87" t="s">
        <v>473</v>
      </c>
      <c r="D27" s="11">
        <v>2015.6</v>
      </c>
      <c r="E27" s="11">
        <v>2519.5</v>
      </c>
    </row>
    <row r="28" spans="1:5" x14ac:dyDescent="0.3">
      <c r="A28" s="24"/>
      <c r="B28" s="121" t="s">
        <v>474</v>
      </c>
      <c r="C28" s="87"/>
      <c r="D28" s="11">
        <v>69266.28</v>
      </c>
      <c r="E28" s="11">
        <v>82242.97</v>
      </c>
    </row>
    <row r="29" spans="1:5" x14ac:dyDescent="0.3">
      <c r="E29" s="1"/>
    </row>
    <row r="30" spans="1:5" x14ac:dyDescent="0.3">
      <c r="E30" s="1"/>
    </row>
    <row r="31" spans="1:5" x14ac:dyDescent="0.3">
      <c r="E31" s="1"/>
    </row>
    <row r="32" spans="1:5" x14ac:dyDescent="0.3">
      <c r="E32" s="1"/>
    </row>
  </sheetData>
  <mergeCells count="1">
    <mergeCell ref="A2:E2"/>
  </mergeCells>
  <pageMargins left="0.7" right="0.7" top="0.75" bottom="0.75" header="0.3" footer="0.3"/>
  <pageSetup paperSize="9" fitToHeight="0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BreakPreview" topLeftCell="A4" zoomScale="60" zoomScaleNormal="100" workbookViewId="0">
      <selection activeCell="A2" sqref="A2:N2"/>
    </sheetView>
  </sheetViews>
  <sheetFormatPr defaultRowHeight="14.4" x14ac:dyDescent="0.3"/>
  <cols>
    <col min="1" max="1" width="9.33203125" bestFit="1" customWidth="1"/>
    <col min="2" max="2" width="42.44140625" customWidth="1"/>
    <col min="3" max="3" width="58.109375" customWidth="1"/>
    <col min="4" max="4" width="13" bestFit="1" customWidth="1"/>
    <col min="5" max="5" width="18.109375" bestFit="1" customWidth="1"/>
    <col min="6" max="6" width="11.88671875" bestFit="1" customWidth="1"/>
    <col min="7" max="7" width="10.5546875" bestFit="1" customWidth="1"/>
    <col min="8" max="8" width="11.88671875" bestFit="1" customWidth="1"/>
    <col min="9" max="9" width="11.5546875" customWidth="1"/>
    <col min="10" max="10" width="13.5546875" bestFit="1" customWidth="1"/>
    <col min="11" max="11" width="10.6640625" customWidth="1"/>
    <col min="12" max="12" width="10.44140625" bestFit="1" customWidth="1"/>
    <col min="13" max="13" width="9.88671875" bestFit="1" customWidth="1"/>
    <col min="14" max="14" width="9.44140625" bestFit="1" customWidth="1"/>
  </cols>
  <sheetData>
    <row r="1" spans="1:14" x14ac:dyDescent="0.3">
      <c r="A1" s="49" t="s">
        <v>10</v>
      </c>
      <c r="B1" s="5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42.75" customHeight="1" x14ac:dyDescent="0.3">
      <c r="A2" s="286" t="s">
        <v>246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288"/>
    </row>
    <row r="3" spans="1:14" ht="19.8" x14ac:dyDescent="0.5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48"/>
      <c r="N3" s="48"/>
    </row>
    <row r="4" spans="1:14" x14ac:dyDescent="0.3">
      <c r="A4" s="289" t="s">
        <v>84</v>
      </c>
      <c r="B4" s="289" t="s">
        <v>247</v>
      </c>
      <c r="C4" s="289" t="s">
        <v>248</v>
      </c>
      <c r="D4" s="291" t="s">
        <v>249</v>
      </c>
      <c r="E4" s="291" t="s">
        <v>250</v>
      </c>
      <c r="F4" s="289" t="s">
        <v>251</v>
      </c>
      <c r="G4" s="289"/>
      <c r="H4" s="289"/>
      <c r="I4" s="291" t="s">
        <v>252</v>
      </c>
      <c r="J4" s="291"/>
      <c r="K4" s="291"/>
      <c r="L4" s="291"/>
      <c r="M4" s="280" t="s">
        <v>253</v>
      </c>
      <c r="N4" s="280"/>
    </row>
    <row r="5" spans="1:14" x14ac:dyDescent="0.3">
      <c r="A5" s="243"/>
      <c r="B5" s="290"/>
      <c r="C5" s="290"/>
      <c r="D5" s="292"/>
      <c r="E5" s="292"/>
      <c r="F5" s="51" t="s">
        <v>254</v>
      </c>
      <c r="G5" s="51" t="s">
        <v>255</v>
      </c>
      <c r="H5" s="51" t="s">
        <v>256</v>
      </c>
      <c r="I5" s="52">
        <v>1</v>
      </c>
      <c r="J5" s="53">
        <v>2</v>
      </c>
      <c r="K5" s="54">
        <v>3</v>
      </c>
      <c r="L5" s="55">
        <v>5</v>
      </c>
      <c r="M5" s="56" t="s">
        <v>257</v>
      </c>
      <c r="N5" s="56" t="s">
        <v>258</v>
      </c>
    </row>
    <row r="6" spans="1:14" ht="16.2" x14ac:dyDescent="0.35">
      <c r="A6" s="57" t="s">
        <v>0</v>
      </c>
      <c r="B6" s="58" t="s">
        <v>259</v>
      </c>
      <c r="C6" s="58" t="s">
        <v>260</v>
      </c>
      <c r="D6" s="59">
        <v>6000</v>
      </c>
      <c r="E6" s="60" t="s">
        <v>261</v>
      </c>
      <c r="F6" s="59">
        <v>2000</v>
      </c>
      <c r="G6" s="59">
        <v>500</v>
      </c>
      <c r="H6" s="59">
        <v>2500</v>
      </c>
      <c r="I6" s="61"/>
      <c r="J6" s="62"/>
      <c r="K6" s="63" t="s">
        <v>72</v>
      </c>
      <c r="L6" s="64"/>
      <c r="M6" s="65" t="s">
        <v>262</v>
      </c>
      <c r="N6" s="65" t="s">
        <v>263</v>
      </c>
    </row>
    <row r="7" spans="1:14" ht="16.2" x14ac:dyDescent="0.35">
      <c r="A7" s="57" t="s">
        <v>13</v>
      </c>
      <c r="B7" s="58" t="s">
        <v>264</v>
      </c>
      <c r="C7" s="58" t="s">
        <v>265</v>
      </c>
      <c r="D7" s="59">
        <v>6000</v>
      </c>
      <c r="E7" s="66" t="s">
        <v>261</v>
      </c>
      <c r="F7" s="59">
        <v>2000</v>
      </c>
      <c r="G7" s="59">
        <v>500</v>
      </c>
      <c r="H7" s="59">
        <v>2500</v>
      </c>
      <c r="I7" s="61"/>
      <c r="J7" s="62"/>
      <c r="K7" s="63" t="s">
        <v>72</v>
      </c>
      <c r="L7" s="64"/>
      <c r="M7" s="65" t="s">
        <v>262</v>
      </c>
      <c r="N7" s="65" t="s">
        <v>263</v>
      </c>
    </row>
    <row r="8" spans="1:14" ht="16.2" x14ac:dyDescent="0.35">
      <c r="A8" s="57" t="s">
        <v>18</v>
      </c>
      <c r="B8" s="58" t="s">
        <v>266</v>
      </c>
      <c r="C8" s="58" t="s">
        <v>267</v>
      </c>
      <c r="D8" s="59">
        <v>7000</v>
      </c>
      <c r="E8" s="66" t="s">
        <v>261</v>
      </c>
      <c r="F8" s="59">
        <v>2000</v>
      </c>
      <c r="G8" s="59">
        <v>500</v>
      </c>
      <c r="H8" s="59">
        <v>2500</v>
      </c>
      <c r="I8" s="61"/>
      <c r="J8" s="62"/>
      <c r="K8" s="63" t="s">
        <v>72</v>
      </c>
      <c r="L8" s="64"/>
      <c r="M8" s="65" t="s">
        <v>262</v>
      </c>
      <c r="N8" s="65" t="s">
        <v>263</v>
      </c>
    </row>
    <row r="9" spans="1:14" ht="16.2" x14ac:dyDescent="0.35">
      <c r="A9" s="57" t="s">
        <v>24</v>
      </c>
      <c r="B9" s="58" t="s">
        <v>268</v>
      </c>
      <c r="C9" s="58" t="s">
        <v>269</v>
      </c>
      <c r="D9" s="59">
        <v>10000</v>
      </c>
      <c r="E9" s="67" t="s">
        <v>2</v>
      </c>
      <c r="F9" s="59">
        <v>2000</v>
      </c>
      <c r="G9" s="59">
        <v>500</v>
      </c>
      <c r="H9" s="59">
        <v>2500</v>
      </c>
      <c r="I9" s="61"/>
      <c r="J9" s="62"/>
      <c r="K9" s="63" t="s">
        <v>72</v>
      </c>
      <c r="L9" s="64"/>
      <c r="M9" s="65" t="s">
        <v>262</v>
      </c>
      <c r="N9" s="65" t="s">
        <v>263</v>
      </c>
    </row>
    <row r="10" spans="1:14" ht="16.2" x14ac:dyDescent="0.35">
      <c r="A10" s="57" t="s">
        <v>25</v>
      </c>
      <c r="B10" s="58" t="s">
        <v>270</v>
      </c>
      <c r="C10" s="58" t="s">
        <v>271</v>
      </c>
      <c r="D10" s="59">
        <v>11100</v>
      </c>
      <c r="E10" s="66" t="s">
        <v>272</v>
      </c>
      <c r="F10" s="59">
        <v>2000</v>
      </c>
      <c r="G10" s="59">
        <v>500</v>
      </c>
      <c r="H10" s="59">
        <v>2500</v>
      </c>
      <c r="I10" s="61"/>
      <c r="J10" s="62"/>
      <c r="K10" s="63" t="s">
        <v>72</v>
      </c>
      <c r="L10" s="64"/>
      <c r="M10" s="65" t="s">
        <v>262</v>
      </c>
      <c r="N10" s="65" t="s">
        <v>263</v>
      </c>
    </row>
    <row r="11" spans="1:14" ht="16.2" x14ac:dyDescent="0.35">
      <c r="A11" s="57" t="s">
        <v>26</v>
      </c>
      <c r="B11" s="58" t="s">
        <v>273</v>
      </c>
      <c r="C11" s="58" t="s">
        <v>267</v>
      </c>
      <c r="D11" s="59">
        <v>6500</v>
      </c>
      <c r="E11" s="66" t="s">
        <v>274</v>
      </c>
      <c r="F11" s="59"/>
      <c r="G11" s="59"/>
      <c r="H11" s="59"/>
      <c r="I11" s="61"/>
      <c r="J11" s="62"/>
      <c r="K11" s="63" t="s">
        <v>72</v>
      </c>
      <c r="L11" s="64"/>
      <c r="M11" s="65" t="s">
        <v>262</v>
      </c>
      <c r="N11" s="65" t="s">
        <v>263</v>
      </c>
    </row>
    <row r="12" spans="1:14" ht="16.2" x14ac:dyDescent="0.35">
      <c r="A12" s="57" t="s">
        <v>27</v>
      </c>
      <c r="B12" s="58" t="s">
        <v>275</v>
      </c>
      <c r="C12" s="58" t="s">
        <v>276</v>
      </c>
      <c r="D12" s="59">
        <v>10000</v>
      </c>
      <c r="E12" s="66" t="s">
        <v>274</v>
      </c>
      <c r="F12" s="59">
        <v>2000</v>
      </c>
      <c r="G12" s="59">
        <v>500</v>
      </c>
      <c r="H12" s="59">
        <v>2500</v>
      </c>
      <c r="I12" s="61"/>
      <c r="J12" s="62"/>
      <c r="K12" s="63" t="s">
        <v>72</v>
      </c>
      <c r="L12" s="64"/>
      <c r="M12" s="65" t="s">
        <v>262</v>
      </c>
      <c r="N12" s="65" t="s">
        <v>263</v>
      </c>
    </row>
    <row r="13" spans="1:14" ht="16.2" x14ac:dyDescent="0.35">
      <c r="A13" s="57" t="s">
        <v>28</v>
      </c>
      <c r="B13" s="58" t="s">
        <v>277</v>
      </c>
      <c r="C13" s="58" t="s">
        <v>278</v>
      </c>
      <c r="D13" s="59">
        <v>29555</v>
      </c>
      <c r="E13" s="66" t="s">
        <v>279</v>
      </c>
      <c r="F13" s="59"/>
      <c r="G13" s="59"/>
      <c r="H13" s="59"/>
      <c r="I13" s="61"/>
      <c r="J13" s="62"/>
      <c r="K13" s="63" t="s">
        <v>72</v>
      </c>
      <c r="L13" s="64"/>
      <c r="M13" s="65" t="s">
        <v>262</v>
      </c>
      <c r="N13" s="65" t="s">
        <v>263</v>
      </c>
    </row>
    <row r="14" spans="1:14" ht="16.2" x14ac:dyDescent="0.35">
      <c r="A14" s="57" t="s">
        <v>29</v>
      </c>
      <c r="B14" s="58" t="s">
        <v>280</v>
      </c>
      <c r="C14" s="58" t="s">
        <v>281</v>
      </c>
      <c r="D14" s="59">
        <v>27100</v>
      </c>
      <c r="E14" s="66" t="s">
        <v>279</v>
      </c>
      <c r="F14" s="59"/>
      <c r="G14" s="59"/>
      <c r="H14" s="59"/>
      <c r="I14" s="61"/>
      <c r="J14" s="62"/>
      <c r="K14" s="63" t="s">
        <v>72</v>
      </c>
      <c r="L14" s="64"/>
      <c r="M14" s="65" t="s">
        <v>262</v>
      </c>
      <c r="N14" s="65" t="s">
        <v>263</v>
      </c>
    </row>
    <row r="15" spans="1:14" ht="16.2" x14ac:dyDescent="0.35">
      <c r="A15" s="57" t="s">
        <v>30</v>
      </c>
      <c r="B15" s="58" t="s">
        <v>282</v>
      </c>
      <c r="C15" s="58" t="s">
        <v>283</v>
      </c>
      <c r="D15" s="59">
        <v>25000</v>
      </c>
      <c r="E15" s="66" t="s">
        <v>284</v>
      </c>
      <c r="F15" s="59"/>
      <c r="G15" s="59"/>
      <c r="H15" s="59"/>
      <c r="I15" s="61"/>
      <c r="J15" s="62"/>
      <c r="K15" s="63" t="s">
        <v>72</v>
      </c>
      <c r="L15" s="64"/>
      <c r="M15" s="65" t="s">
        <v>262</v>
      </c>
      <c r="N15" s="65" t="s">
        <v>263</v>
      </c>
    </row>
    <row r="16" spans="1:14" ht="16.2" x14ac:dyDescent="0.35">
      <c r="A16" s="57" t="s">
        <v>48</v>
      </c>
      <c r="B16" s="58" t="s">
        <v>285</v>
      </c>
      <c r="C16" s="58" t="s">
        <v>286</v>
      </c>
      <c r="D16" s="59">
        <v>12000</v>
      </c>
      <c r="E16" s="66" t="s">
        <v>284</v>
      </c>
      <c r="F16" s="282" t="s">
        <v>370</v>
      </c>
      <c r="G16" s="283"/>
      <c r="H16" s="283"/>
      <c r="I16" s="284"/>
      <c r="J16" s="285"/>
      <c r="K16" s="115"/>
      <c r="L16" s="64"/>
      <c r="M16" s="65" t="s">
        <v>262</v>
      </c>
      <c r="N16" s="65" t="s">
        <v>263</v>
      </c>
    </row>
    <row r="17" spans="1:14" ht="16.2" x14ac:dyDescent="0.35">
      <c r="A17" s="57" t="s">
        <v>49</v>
      </c>
      <c r="B17" s="58" t="s">
        <v>287</v>
      </c>
      <c r="C17" s="58" t="s">
        <v>288</v>
      </c>
      <c r="D17" s="59">
        <v>15100</v>
      </c>
      <c r="E17" s="66" t="s">
        <v>284</v>
      </c>
      <c r="F17" s="59">
        <v>2000</v>
      </c>
      <c r="G17" s="59">
        <v>500</v>
      </c>
      <c r="H17" s="59">
        <v>2500</v>
      </c>
      <c r="I17" s="61"/>
      <c r="J17" s="62"/>
      <c r="K17" s="63" t="s">
        <v>72</v>
      </c>
      <c r="L17" s="64"/>
      <c r="M17" s="65" t="s">
        <v>262</v>
      </c>
      <c r="N17" s="65" t="s">
        <v>263</v>
      </c>
    </row>
    <row r="18" spans="1:14" ht="16.2" x14ac:dyDescent="0.35">
      <c r="A18" s="57" t="s">
        <v>50</v>
      </c>
      <c r="B18" s="58" t="s">
        <v>289</v>
      </c>
      <c r="C18" s="58" t="s">
        <v>290</v>
      </c>
      <c r="D18" s="59">
        <v>10200</v>
      </c>
      <c r="E18" s="66" t="s">
        <v>284</v>
      </c>
      <c r="F18" s="59">
        <v>2000</v>
      </c>
      <c r="G18" s="59">
        <v>500</v>
      </c>
      <c r="H18" s="59">
        <v>2500</v>
      </c>
      <c r="I18" s="61"/>
      <c r="J18" s="62"/>
      <c r="K18" s="63" t="s">
        <v>72</v>
      </c>
      <c r="L18" s="64"/>
      <c r="M18" s="65" t="s">
        <v>262</v>
      </c>
      <c r="N18" s="65" t="s">
        <v>263</v>
      </c>
    </row>
    <row r="19" spans="1:14" ht="16.2" x14ac:dyDescent="0.35">
      <c r="A19" s="57" t="s">
        <v>51</v>
      </c>
      <c r="B19" s="58" t="s">
        <v>291</v>
      </c>
      <c r="C19" s="58" t="s">
        <v>292</v>
      </c>
      <c r="D19" s="59">
        <v>10100</v>
      </c>
      <c r="E19" s="66" t="s">
        <v>284</v>
      </c>
      <c r="F19" s="59">
        <v>2000</v>
      </c>
      <c r="G19" s="59">
        <v>500</v>
      </c>
      <c r="H19" s="59">
        <v>2500</v>
      </c>
      <c r="I19" s="61"/>
      <c r="J19" s="62"/>
      <c r="K19" s="63" t="s">
        <v>72</v>
      </c>
      <c r="L19" s="64"/>
      <c r="M19" s="65" t="s">
        <v>262</v>
      </c>
      <c r="N19" s="65" t="s">
        <v>263</v>
      </c>
    </row>
    <row r="20" spans="1:14" ht="16.2" x14ac:dyDescent="0.35">
      <c r="A20" s="57" t="s">
        <v>52</v>
      </c>
      <c r="B20" s="58" t="s">
        <v>293</v>
      </c>
      <c r="C20" s="58" t="s">
        <v>294</v>
      </c>
      <c r="D20" s="59">
        <v>11660.04</v>
      </c>
      <c r="E20" s="60" t="s">
        <v>284</v>
      </c>
      <c r="F20" s="59">
        <v>2000</v>
      </c>
      <c r="G20" s="59">
        <v>500</v>
      </c>
      <c r="H20" s="59">
        <v>2500</v>
      </c>
      <c r="I20" s="61"/>
      <c r="J20" s="62"/>
      <c r="K20" s="63" t="s">
        <v>72</v>
      </c>
      <c r="L20" s="64"/>
      <c r="M20" s="65" t="s">
        <v>262</v>
      </c>
      <c r="N20" s="65" t="s">
        <v>263</v>
      </c>
    </row>
    <row r="21" spans="1:14" ht="16.2" x14ac:dyDescent="0.35">
      <c r="A21" s="68" t="s">
        <v>63</v>
      </c>
      <c r="B21" s="58" t="s">
        <v>295</v>
      </c>
      <c r="C21" s="58" t="s">
        <v>276</v>
      </c>
      <c r="D21" s="59">
        <v>16200</v>
      </c>
      <c r="E21" s="60" t="s">
        <v>296</v>
      </c>
      <c r="F21" s="59">
        <v>2000</v>
      </c>
      <c r="G21" s="59">
        <v>500</v>
      </c>
      <c r="H21" s="59">
        <v>2500</v>
      </c>
      <c r="I21" s="61"/>
      <c r="J21" s="62"/>
      <c r="K21" s="63" t="s">
        <v>72</v>
      </c>
      <c r="L21" s="64"/>
      <c r="M21" s="65" t="s">
        <v>262</v>
      </c>
      <c r="N21" s="65" t="s">
        <v>263</v>
      </c>
    </row>
    <row r="22" spans="1:14" ht="16.2" x14ac:dyDescent="0.35">
      <c r="A22" s="68" t="s">
        <v>64</v>
      </c>
      <c r="B22" s="58" t="s">
        <v>297</v>
      </c>
      <c r="C22" s="58" t="s">
        <v>276</v>
      </c>
      <c r="D22" s="59">
        <v>13100</v>
      </c>
      <c r="E22" s="60" t="s">
        <v>298</v>
      </c>
      <c r="F22" s="59">
        <v>2000</v>
      </c>
      <c r="G22" s="59">
        <v>500</v>
      </c>
      <c r="H22" s="59">
        <v>2500</v>
      </c>
      <c r="I22" s="61"/>
      <c r="J22" s="62"/>
      <c r="K22" s="63" t="s">
        <v>72</v>
      </c>
      <c r="L22" s="64"/>
      <c r="M22" s="65" t="s">
        <v>262</v>
      </c>
      <c r="N22" s="65" t="s">
        <v>263</v>
      </c>
    </row>
    <row r="23" spans="1:14" ht="16.2" x14ac:dyDescent="0.35">
      <c r="A23" s="68" t="s">
        <v>65</v>
      </c>
      <c r="B23" s="58" t="s">
        <v>299</v>
      </c>
      <c r="C23" s="58" t="s">
        <v>300</v>
      </c>
      <c r="D23" s="59">
        <v>18188</v>
      </c>
      <c r="E23" s="60" t="s">
        <v>296</v>
      </c>
      <c r="F23" s="59">
        <v>2000</v>
      </c>
      <c r="G23" s="59">
        <v>500</v>
      </c>
      <c r="H23" s="59">
        <v>2500</v>
      </c>
      <c r="I23" s="61"/>
      <c r="J23" s="62"/>
      <c r="K23" s="63" t="s">
        <v>72</v>
      </c>
      <c r="L23" s="64"/>
      <c r="M23" s="65" t="s">
        <v>262</v>
      </c>
      <c r="N23" s="65" t="s">
        <v>263</v>
      </c>
    </row>
    <row r="24" spans="1:14" ht="16.2" x14ac:dyDescent="0.35">
      <c r="A24" s="68" t="s">
        <v>66</v>
      </c>
      <c r="B24" s="58" t="s">
        <v>301</v>
      </c>
      <c r="C24" s="58" t="s">
        <v>276</v>
      </c>
      <c r="D24" s="59">
        <v>10200</v>
      </c>
      <c r="E24" s="60" t="s">
        <v>296</v>
      </c>
      <c r="F24" s="59">
        <v>2000</v>
      </c>
      <c r="G24" s="59">
        <v>500</v>
      </c>
      <c r="H24" s="59">
        <v>2500</v>
      </c>
      <c r="I24" s="61"/>
      <c r="J24" s="62"/>
      <c r="K24" s="95" t="s">
        <v>72</v>
      </c>
      <c r="L24" s="64"/>
      <c r="M24" s="65" t="s">
        <v>262</v>
      </c>
      <c r="N24" s="65" t="s">
        <v>263</v>
      </c>
    </row>
    <row r="25" spans="1:14" ht="16.2" x14ac:dyDescent="0.35">
      <c r="A25" s="68" t="s">
        <v>67</v>
      </c>
      <c r="B25" s="58" t="s">
        <v>302</v>
      </c>
      <c r="C25" s="58" t="s">
        <v>303</v>
      </c>
      <c r="D25" s="59">
        <v>26100</v>
      </c>
      <c r="E25" s="60" t="s">
        <v>304</v>
      </c>
      <c r="F25" s="59"/>
      <c r="G25" s="59"/>
      <c r="H25" s="59"/>
      <c r="I25" s="61"/>
      <c r="J25" s="62"/>
      <c r="K25" s="95" t="s">
        <v>72</v>
      </c>
      <c r="L25" s="64"/>
      <c r="M25" s="65" t="s">
        <v>262</v>
      </c>
      <c r="N25" s="65" t="s">
        <v>263</v>
      </c>
    </row>
    <row r="26" spans="1:14" ht="16.2" x14ac:dyDescent="0.35">
      <c r="A26" s="68" t="s">
        <v>83</v>
      </c>
      <c r="B26" s="69" t="s">
        <v>305</v>
      </c>
      <c r="C26" s="82" t="s">
        <v>306</v>
      </c>
      <c r="D26" s="91">
        <v>40000</v>
      </c>
      <c r="E26" s="71" t="s">
        <v>371</v>
      </c>
      <c r="F26" s="72"/>
      <c r="G26" s="72"/>
      <c r="H26" s="72"/>
      <c r="I26" s="75" t="s">
        <v>23</v>
      </c>
      <c r="J26" s="70"/>
      <c r="K26" s="73"/>
      <c r="L26" s="116"/>
      <c r="M26" s="65" t="s">
        <v>262</v>
      </c>
      <c r="N26" s="65" t="s">
        <v>263</v>
      </c>
    </row>
    <row r="27" spans="1:14" ht="16.2" x14ac:dyDescent="0.35">
      <c r="A27" s="68" t="s">
        <v>117</v>
      </c>
      <c r="B27" s="70" t="s">
        <v>307</v>
      </c>
      <c r="C27" s="82" t="s">
        <v>283</v>
      </c>
      <c r="D27" s="91">
        <v>25000</v>
      </c>
      <c r="E27" s="75" t="s">
        <v>308</v>
      </c>
      <c r="F27" s="72"/>
      <c r="G27" s="72"/>
      <c r="H27" s="72"/>
      <c r="I27" s="70"/>
      <c r="J27" s="70"/>
      <c r="K27" s="73"/>
      <c r="L27" s="74" t="s">
        <v>23</v>
      </c>
      <c r="M27" s="65" t="s">
        <v>262</v>
      </c>
      <c r="N27" s="65" t="s">
        <v>263</v>
      </c>
    </row>
    <row r="28" spans="1:14" ht="16.2" x14ac:dyDescent="0.35">
      <c r="A28" s="68" t="s">
        <v>118</v>
      </c>
      <c r="B28" s="70" t="s">
        <v>309</v>
      </c>
      <c r="C28" s="82" t="s">
        <v>283</v>
      </c>
      <c r="D28" s="91">
        <v>20001</v>
      </c>
      <c r="E28" s="75" t="s">
        <v>308</v>
      </c>
      <c r="F28" s="72"/>
      <c r="G28" s="72"/>
      <c r="H28" s="72"/>
      <c r="I28" s="70"/>
      <c r="J28" s="70"/>
      <c r="K28" s="73"/>
      <c r="L28" s="74" t="s">
        <v>23</v>
      </c>
      <c r="M28" s="65" t="s">
        <v>262</v>
      </c>
      <c r="N28" s="65" t="s">
        <v>263</v>
      </c>
    </row>
    <row r="29" spans="1:14" ht="16.2" x14ac:dyDescent="0.35">
      <c r="A29" s="68" t="s">
        <v>119</v>
      </c>
      <c r="B29" s="70" t="s">
        <v>310</v>
      </c>
      <c r="C29" s="82" t="s">
        <v>283</v>
      </c>
      <c r="D29" s="91">
        <v>100100</v>
      </c>
      <c r="E29" s="75" t="s">
        <v>308</v>
      </c>
      <c r="F29" s="72"/>
      <c r="G29" s="72"/>
      <c r="H29" s="72"/>
      <c r="I29" s="70"/>
      <c r="J29" s="70"/>
      <c r="K29" s="73"/>
      <c r="L29" s="74" t="s">
        <v>23</v>
      </c>
      <c r="M29" s="65" t="s">
        <v>262</v>
      </c>
      <c r="N29" s="65" t="s">
        <v>263</v>
      </c>
    </row>
    <row r="30" spans="1:14" ht="16.2" x14ac:dyDescent="0.35">
      <c r="A30" s="68" t="s">
        <v>120</v>
      </c>
      <c r="B30" s="70" t="s">
        <v>305</v>
      </c>
      <c r="C30" s="82" t="s">
        <v>283</v>
      </c>
      <c r="D30" s="91">
        <v>20100</v>
      </c>
      <c r="E30" s="75" t="s">
        <v>308</v>
      </c>
      <c r="F30" s="72"/>
      <c r="G30" s="72"/>
      <c r="H30" s="72"/>
      <c r="I30" s="70"/>
      <c r="J30" s="70"/>
      <c r="K30" s="73"/>
      <c r="L30" s="74" t="s">
        <v>23</v>
      </c>
      <c r="M30" s="65" t="s">
        <v>262</v>
      </c>
      <c r="N30" s="65" t="s">
        <v>263</v>
      </c>
    </row>
    <row r="31" spans="1:14" ht="16.2" x14ac:dyDescent="0.35">
      <c r="A31" s="68" t="s">
        <v>121</v>
      </c>
      <c r="B31" s="70" t="s">
        <v>311</v>
      </c>
      <c r="C31" s="82" t="s">
        <v>283</v>
      </c>
      <c r="D31" s="91">
        <v>30100</v>
      </c>
      <c r="E31" s="75" t="s">
        <v>308</v>
      </c>
      <c r="F31" s="72"/>
      <c r="G31" s="72"/>
      <c r="H31" s="72"/>
      <c r="I31" s="70"/>
      <c r="J31" s="70"/>
      <c r="K31" s="73"/>
      <c r="L31" s="74" t="s">
        <v>23</v>
      </c>
      <c r="M31" s="65" t="s">
        <v>262</v>
      </c>
      <c r="N31" s="65" t="s">
        <v>263</v>
      </c>
    </row>
    <row r="32" spans="1:14" ht="16.2" x14ac:dyDescent="0.35">
      <c r="A32" s="68" t="s">
        <v>124</v>
      </c>
      <c r="B32" s="70" t="s">
        <v>312</v>
      </c>
      <c r="C32" s="82" t="s">
        <v>283</v>
      </c>
      <c r="D32" s="91">
        <v>50000</v>
      </c>
      <c r="E32" s="75" t="s">
        <v>308</v>
      </c>
      <c r="F32" s="72"/>
      <c r="G32" s="72"/>
      <c r="H32" s="72"/>
      <c r="I32" s="70"/>
      <c r="J32" s="70"/>
      <c r="K32" s="73"/>
      <c r="L32" s="74" t="s">
        <v>23</v>
      </c>
      <c r="M32" s="65" t="s">
        <v>262</v>
      </c>
      <c r="N32" s="65" t="s">
        <v>263</v>
      </c>
    </row>
    <row r="33" spans="1:14" ht="16.2" x14ac:dyDescent="0.35">
      <c r="A33" s="93" t="s">
        <v>125</v>
      </c>
      <c r="B33" s="70" t="s">
        <v>313</v>
      </c>
      <c r="C33" s="82" t="s">
        <v>283</v>
      </c>
      <c r="D33" s="91">
        <v>100000</v>
      </c>
      <c r="E33" s="75" t="s">
        <v>308</v>
      </c>
      <c r="F33" s="72"/>
      <c r="G33" s="72"/>
      <c r="H33" s="72"/>
      <c r="I33" s="70"/>
      <c r="J33" s="70"/>
      <c r="K33" s="73"/>
      <c r="L33" s="74" t="s">
        <v>23</v>
      </c>
      <c r="M33" s="65" t="s">
        <v>262</v>
      </c>
      <c r="N33" s="65" t="s">
        <v>263</v>
      </c>
    </row>
    <row r="34" spans="1:14" ht="16.2" x14ac:dyDescent="0.3">
      <c r="A34" s="94" t="s">
        <v>129</v>
      </c>
      <c r="B34" s="70" t="s">
        <v>314</v>
      </c>
      <c r="C34" s="82" t="s">
        <v>315</v>
      </c>
      <c r="D34" s="91">
        <v>15000</v>
      </c>
      <c r="E34" s="75" t="s">
        <v>316</v>
      </c>
      <c r="F34" s="77"/>
      <c r="G34" s="77"/>
      <c r="H34" s="77"/>
      <c r="I34" s="78"/>
      <c r="J34" s="78"/>
      <c r="K34" s="79"/>
      <c r="L34" s="74" t="s">
        <v>23</v>
      </c>
      <c r="M34" s="65" t="s">
        <v>262</v>
      </c>
      <c r="N34" s="65" t="s">
        <v>263</v>
      </c>
    </row>
    <row r="35" spans="1:14" ht="16.2" x14ac:dyDescent="0.3">
      <c r="A35" s="96" t="s">
        <v>134</v>
      </c>
      <c r="B35" s="70" t="s">
        <v>317</v>
      </c>
      <c r="C35" s="82" t="s">
        <v>283</v>
      </c>
      <c r="D35" s="91">
        <v>32000</v>
      </c>
      <c r="E35" s="75" t="s">
        <v>318</v>
      </c>
      <c r="F35" s="77"/>
      <c r="G35" s="77"/>
      <c r="H35" s="77"/>
      <c r="I35" s="78"/>
      <c r="J35" s="78"/>
      <c r="K35" s="79"/>
      <c r="L35" s="76" t="s">
        <v>319</v>
      </c>
      <c r="M35" s="65" t="s">
        <v>262</v>
      </c>
      <c r="N35" s="65" t="s">
        <v>263</v>
      </c>
    </row>
    <row r="36" spans="1:14" ht="16.2" x14ac:dyDescent="0.3">
      <c r="A36" s="96" t="s">
        <v>138</v>
      </c>
      <c r="B36" s="70" t="s">
        <v>320</v>
      </c>
      <c r="C36" s="82" t="s">
        <v>283</v>
      </c>
      <c r="D36" s="91">
        <v>12000</v>
      </c>
      <c r="E36" s="75" t="s">
        <v>321</v>
      </c>
      <c r="F36" s="77"/>
      <c r="G36" s="77"/>
      <c r="H36" s="77"/>
      <c r="I36" s="78"/>
      <c r="J36" s="78"/>
      <c r="K36" s="79"/>
      <c r="L36" s="76" t="s">
        <v>319</v>
      </c>
      <c r="M36" s="65" t="s">
        <v>262</v>
      </c>
      <c r="N36" s="65" t="s">
        <v>263</v>
      </c>
    </row>
    <row r="37" spans="1:14" ht="16.2" x14ac:dyDescent="0.3">
      <c r="A37" s="96" t="s">
        <v>139</v>
      </c>
      <c r="B37" s="70" t="s">
        <v>320</v>
      </c>
      <c r="C37" s="82" t="s">
        <v>283</v>
      </c>
      <c r="D37" s="91">
        <v>45000</v>
      </c>
      <c r="E37" s="75" t="s">
        <v>321</v>
      </c>
      <c r="F37" s="77"/>
      <c r="G37" s="77"/>
      <c r="H37" s="77"/>
      <c r="I37" s="78"/>
      <c r="J37" s="78"/>
      <c r="K37" s="79"/>
      <c r="L37" s="76" t="s">
        <v>319</v>
      </c>
      <c r="M37" s="65" t="s">
        <v>262</v>
      </c>
      <c r="N37" s="65" t="s">
        <v>263</v>
      </c>
    </row>
    <row r="38" spans="1:14" ht="16.2" x14ac:dyDescent="0.3">
      <c r="A38" s="96" t="s">
        <v>144</v>
      </c>
      <c r="B38" s="84" t="s">
        <v>322</v>
      </c>
      <c r="C38" s="85" t="s">
        <v>323</v>
      </c>
      <c r="D38" s="90">
        <v>5099</v>
      </c>
      <c r="E38" s="86" t="s">
        <v>324</v>
      </c>
      <c r="F38" s="87"/>
      <c r="G38" s="87"/>
      <c r="H38" s="87"/>
      <c r="I38" s="87"/>
      <c r="J38" s="87"/>
      <c r="K38" s="89"/>
      <c r="L38" s="76" t="s">
        <v>325</v>
      </c>
      <c r="M38" s="88" t="s">
        <v>262</v>
      </c>
      <c r="N38" s="88" t="s">
        <v>263</v>
      </c>
    </row>
    <row r="39" spans="1:14" s="48" customFormat="1" ht="16.2" x14ac:dyDescent="0.3">
      <c r="A39" s="96"/>
      <c r="B39" s="84" t="s">
        <v>407</v>
      </c>
      <c r="C39" s="85" t="s">
        <v>408</v>
      </c>
      <c r="D39" s="90">
        <v>39552.04</v>
      </c>
      <c r="E39" s="86" t="s">
        <v>409</v>
      </c>
      <c r="F39" s="275" t="s">
        <v>410</v>
      </c>
      <c r="G39" s="276"/>
      <c r="H39" s="276"/>
      <c r="I39" s="276"/>
      <c r="J39" s="276"/>
      <c r="K39" s="276"/>
      <c r="L39" s="276"/>
      <c r="M39" s="276"/>
      <c r="N39" s="277"/>
    </row>
    <row r="40" spans="1:14" ht="16.2" x14ac:dyDescent="0.3">
      <c r="A40" s="281" t="s">
        <v>203</v>
      </c>
      <c r="B40" s="281"/>
      <c r="C40" s="281"/>
      <c r="D40" s="80">
        <f>SUM(D6:D38)-6000</f>
        <v>769503.04</v>
      </c>
      <c r="E40" s="81"/>
      <c r="F40" s="80">
        <v>28000</v>
      </c>
      <c r="G40" s="80">
        <v>7000</v>
      </c>
      <c r="H40" s="80">
        <v>35000</v>
      </c>
      <c r="I40" s="87"/>
      <c r="J40" s="87"/>
      <c r="K40" s="87"/>
      <c r="L40" s="87"/>
      <c r="M40" s="87"/>
      <c r="N40" s="87"/>
    </row>
    <row r="41" spans="1:14" ht="16.2" x14ac:dyDescent="0.3">
      <c r="A41" s="48"/>
      <c r="B41" s="48"/>
      <c r="C41" s="48"/>
      <c r="D41" s="48"/>
      <c r="E41" s="83">
        <f>SUM(D40+F40)</f>
        <v>797503.04</v>
      </c>
      <c r="F41" s="48"/>
      <c r="G41" s="48"/>
      <c r="H41" s="48"/>
      <c r="I41" s="48"/>
      <c r="J41" s="48"/>
      <c r="K41" s="48"/>
      <c r="L41" s="48"/>
      <c r="M41" s="48"/>
      <c r="N41" s="48"/>
    </row>
    <row r="43" spans="1:14" ht="35.25" customHeight="1" x14ac:dyDescent="0.3">
      <c r="A43" s="278" t="s">
        <v>246</v>
      </c>
      <c r="B43" s="274"/>
      <c r="C43" s="274"/>
      <c r="D43" s="274"/>
      <c r="E43" s="274"/>
      <c r="F43" s="274"/>
      <c r="G43" s="274"/>
      <c r="H43" s="274"/>
      <c r="I43" s="274"/>
      <c r="J43" s="274"/>
      <c r="K43" s="48"/>
      <c r="L43" s="48"/>
      <c r="M43" s="48"/>
      <c r="N43" s="48"/>
    </row>
    <row r="44" spans="1:14" x14ac:dyDescent="0.3">
      <c r="A44" s="289" t="s">
        <v>84</v>
      </c>
      <c r="B44" s="289" t="s">
        <v>247</v>
      </c>
      <c r="C44" s="289" t="s">
        <v>243</v>
      </c>
      <c r="D44" s="296"/>
      <c r="E44" s="296"/>
      <c r="F44" s="296"/>
      <c r="G44" s="296"/>
      <c r="H44" s="296"/>
      <c r="I44" s="291" t="s">
        <v>250</v>
      </c>
      <c r="J44" s="292"/>
      <c r="K44" s="48"/>
      <c r="L44" s="48"/>
      <c r="M44" s="48"/>
      <c r="N44" s="48"/>
    </row>
    <row r="45" spans="1:14" x14ac:dyDescent="0.3">
      <c r="A45" s="243"/>
      <c r="B45" s="290"/>
      <c r="C45" s="290"/>
      <c r="D45" s="296"/>
      <c r="E45" s="296"/>
      <c r="F45" s="296"/>
      <c r="G45" s="296"/>
      <c r="H45" s="296"/>
      <c r="I45" s="97" t="s">
        <v>97</v>
      </c>
      <c r="J45" s="97" t="s">
        <v>98</v>
      </c>
      <c r="K45" s="48"/>
      <c r="L45" s="48"/>
      <c r="M45" s="48"/>
      <c r="N45" s="48"/>
    </row>
    <row r="46" spans="1:14" x14ac:dyDescent="0.3">
      <c r="A46" s="92">
        <v>1</v>
      </c>
      <c r="B46" s="98" t="s">
        <v>326</v>
      </c>
      <c r="C46" s="293" t="s">
        <v>327</v>
      </c>
      <c r="D46" s="294"/>
      <c r="E46" s="294"/>
      <c r="F46" s="294"/>
      <c r="G46" s="294"/>
      <c r="H46" s="295"/>
      <c r="I46" s="92" t="s">
        <v>244</v>
      </c>
      <c r="J46" s="92" t="s">
        <v>245</v>
      </c>
      <c r="K46" s="48"/>
      <c r="L46" s="48"/>
      <c r="M46" s="48"/>
      <c r="N46" s="48"/>
    </row>
    <row r="47" spans="1:14" x14ac:dyDescent="0.3">
      <c r="A47" s="99">
        <v>2</v>
      </c>
      <c r="B47" s="48" t="s">
        <v>328</v>
      </c>
      <c r="C47" s="297" t="s">
        <v>329</v>
      </c>
      <c r="D47" s="297"/>
      <c r="E47" s="297"/>
      <c r="F47" s="297"/>
      <c r="G47" s="297"/>
      <c r="H47" s="297"/>
      <c r="I47" s="99" t="s">
        <v>330</v>
      </c>
      <c r="J47" s="99" t="s">
        <v>113</v>
      </c>
      <c r="K47" s="48"/>
      <c r="L47" s="48"/>
      <c r="M47" s="48"/>
      <c r="N47" s="48"/>
    </row>
  </sheetData>
  <mergeCells count="20">
    <mergeCell ref="C46:H46"/>
    <mergeCell ref="C44:H45"/>
    <mergeCell ref="I44:J44"/>
    <mergeCell ref="C47:H47"/>
    <mergeCell ref="A44:A45"/>
    <mergeCell ref="B44:B45"/>
    <mergeCell ref="A2:N2"/>
    <mergeCell ref="A4:A5"/>
    <mergeCell ref="B4:B5"/>
    <mergeCell ref="I4:L4"/>
    <mergeCell ref="F4:H4"/>
    <mergeCell ref="E4:E5"/>
    <mergeCell ref="D4:D5"/>
    <mergeCell ref="C4:C5"/>
    <mergeCell ref="F39:N39"/>
    <mergeCell ref="A43:J43"/>
    <mergeCell ref="A3:L3"/>
    <mergeCell ref="M4:N4"/>
    <mergeCell ref="A40:C40"/>
    <mergeCell ref="F16:J16"/>
  </mergeCells>
  <pageMargins left="0.70866141732283472" right="0.70866141732283472" top="0.31496062992125984" bottom="0.31496062992125984" header="0.31496062992125984" footer="0.31496062992125984"/>
  <pageSetup paperSize="9" scale="54" orientation="landscape" verticalDpi="597" r:id="rId1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UGOVORI</vt:lpstr>
      <vt:lpstr>UDRUGE</vt:lpstr>
      <vt:lpstr>UGOVORI ZAKUP JP 1 GODINA</vt:lpstr>
      <vt:lpstr>DONACIJE</vt:lpstr>
      <vt:lpstr>POTPORE</vt:lpstr>
      <vt:lpstr>KUPOPRODAJA ZEMLJE</vt:lpstr>
      <vt:lpstr>VIŠEGODIŠNJI</vt:lpstr>
      <vt:lpstr>NARUDŽBENICE</vt:lpstr>
      <vt:lpstr>ZAKUP JP VIŠEGODIŠNI</vt:lpstr>
      <vt:lpstr>USLUGE STUDENT SERVISA</vt:lpstr>
      <vt:lpstr>POSL.PROSTORI U ZAKUPU</vt:lpstr>
      <vt:lpstr>List1</vt:lpstr>
      <vt:lpstr>'KUPOPRODAJA ZEMLJE'!Print_Area</vt:lpstr>
      <vt:lpstr>List1!Print_Area</vt:lpstr>
      <vt:lpstr>UGOVORI!Print_Area</vt:lpstr>
      <vt:lpstr>'UGOVORI ZAKUP JP 1 GODINA'!Print_Area</vt:lpstr>
      <vt:lpstr>'ZAKUP JP VIŠEGODIŠNI'!Print_Area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Domino</cp:lastModifiedBy>
  <cp:lastPrinted>2016-03-25T07:33:50Z</cp:lastPrinted>
  <dcterms:created xsi:type="dcterms:W3CDTF">2014-04-02T07:40:49Z</dcterms:created>
  <dcterms:modified xsi:type="dcterms:W3CDTF">2016-03-27T18:43:59Z</dcterms:modified>
</cp:coreProperties>
</file>