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0.17.0.49\Nikola\PROGRAMI\2025-0 program građenja, održavanja, legalizacija, spomenička, poljoprivredno\za objavu savjetovanja\Građenje\"/>
    </mc:Choice>
  </mc:AlternateContent>
  <bookViews>
    <workbookView xWindow="2292" yWindow="3516" windowWidth="26508" windowHeight="12228"/>
  </bookViews>
  <sheets>
    <sheet name="Program_2024" sheetId="1" r:id="rId1"/>
  </sheets>
  <definedNames>
    <definedName name="_xlnm.Print_Area" localSheetId="0">Program_2024!$A$1:$J$128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45" i="1" l="1"/>
  <c r="G84" i="1"/>
  <c r="G95" i="1"/>
  <c r="E26" i="1"/>
  <c r="E25" i="1"/>
  <c r="E32" i="1" l="1"/>
  <c r="E31" i="1"/>
  <c r="E29" i="1"/>
  <c r="E28" i="1"/>
  <c r="E27" i="1"/>
  <c r="E35" i="1"/>
  <c r="E34" i="1"/>
  <c r="E33" i="1"/>
  <c r="G89" i="1"/>
  <c r="G85" i="1" s="1"/>
  <c r="G55" i="1" l="1"/>
  <c r="G48" i="1"/>
  <c r="G79" i="1"/>
  <c r="G47" i="1" l="1"/>
  <c r="G104" i="1"/>
  <c r="G62" i="1"/>
  <c r="I50" i="1" l="1"/>
  <c r="E30" i="1" s="1"/>
  <c r="E36" i="1" s="1"/>
  <c r="I69" i="1"/>
  <c r="G70" i="1" l="1"/>
  <c r="G74" i="1"/>
  <c r="G61" i="1" l="1"/>
</calcChain>
</file>

<file path=xl/sharedStrings.xml><?xml version="1.0" encoding="utf-8"?>
<sst xmlns="http://schemas.openxmlformats.org/spreadsheetml/2006/main" count="157" uniqueCount="131">
  <si>
    <t>komunalna naknada</t>
  </si>
  <si>
    <t xml:space="preserve">1. </t>
  </si>
  <si>
    <t xml:space="preserve">2. </t>
  </si>
  <si>
    <t>3.</t>
  </si>
  <si>
    <t>Opis</t>
  </si>
  <si>
    <t>Izvor financiranja</t>
  </si>
  <si>
    <t>Iznos izvora</t>
  </si>
  <si>
    <t>Članak 1.</t>
  </si>
  <si>
    <t>Članak 3.</t>
  </si>
  <si>
    <t>UKUPNO:</t>
  </si>
  <si>
    <t>1. komunalna naknada:</t>
  </si>
  <si>
    <t>Program</t>
  </si>
  <si>
    <t>KLASA:</t>
  </si>
  <si>
    <t>URBROJ:</t>
  </si>
  <si>
    <t xml:space="preserve">Baška, </t>
  </si>
  <si>
    <t>OPĆINSKO VIJEĆE OPĆINE BAŠKA</t>
  </si>
  <si>
    <t>Predsjednica:</t>
  </si>
  <si>
    <t>Tanja Grlj</t>
  </si>
  <si>
    <t>GRAĐEVINE KOMUNALNE INFRASTRUKTURE KOJE ĆE SE GRADITI RADI UREĐENJA NEUREĐENIH DIJELOVA GRAĐEVINSKOG PODRUČJA</t>
  </si>
  <si>
    <t>GRAĐEVINE KOMUNALNE INFRASTRUKTURE KOJE ĆE SE GRADITI U UREĐENIM DIJELOVIMA GRAĐEVINSKOG PODRUČJA</t>
  </si>
  <si>
    <t>POSTOJEĆE GRAĐEVINE KOMUNALNE INFRASTRUKTURE KOJE ĆE SE REKONSTRUIRATI</t>
  </si>
  <si>
    <t>K201202</t>
  </si>
  <si>
    <t>NERAZVRSTANE CESTE</t>
  </si>
  <si>
    <t>IZGRADNJA NERAZVRSTANIH CESTA</t>
  </si>
  <si>
    <t>1.1.</t>
  </si>
  <si>
    <t>JAVNE POVRŠINE NA KOJIMA NIJE DOPUŠTEN PROMET MOTORNIM VOZILIMA</t>
  </si>
  <si>
    <t>K201305</t>
  </si>
  <si>
    <t>UREĐENJE OBALNOG DIJELA NASELJA BAŠKA</t>
  </si>
  <si>
    <t>T201506</t>
  </si>
  <si>
    <t>IZGRADNJA I UREĐENJE JAVNIH POVRŠINA</t>
  </si>
  <si>
    <t>JAVNA RASVJETA</t>
  </si>
  <si>
    <t>K201303</t>
  </si>
  <si>
    <t>IZGRADNJA JAVNE RASVJETE</t>
  </si>
  <si>
    <t>K201302</t>
  </si>
  <si>
    <t>IZRADA PROJEKATA ZA INFRASTRUKTURU</t>
  </si>
  <si>
    <t>PROJEKTNA DOKUMENTACIJA - ULICA PEŠĆIVICA O1, O2, O3, K1</t>
  </si>
  <si>
    <t>K201502</t>
  </si>
  <si>
    <t>OTKUP ZEMLJIŠTA</t>
  </si>
  <si>
    <t>ZEMLJIŠTE</t>
  </si>
  <si>
    <t>3.1.</t>
  </si>
  <si>
    <t>3.2.</t>
  </si>
  <si>
    <t>komunalni doprinos</t>
  </si>
  <si>
    <t xml:space="preserve">Ovim Programom građenja komunalne infrastrukture  (u daljnjem tekstu: Program) određene su građevine komunalne infrastrukture koje će se: </t>
  </si>
  <si>
    <t>Građevine komunalne infrastrukture jesu:</t>
  </si>
  <si>
    <t>1. Nerazvrstane ceste</t>
  </si>
  <si>
    <t>2. Javne prometne površine na kojima nije dopušten promet motornih vozila</t>
  </si>
  <si>
    <t>3. Javna parkirališta</t>
  </si>
  <si>
    <t>4. Javne garaže</t>
  </si>
  <si>
    <t>5. Javne zelene površine</t>
  </si>
  <si>
    <t xml:space="preserve">6. Građevine i uređaji javne namjene </t>
  </si>
  <si>
    <t>7. Javna rasvjeta</t>
  </si>
  <si>
    <t>8. Groblja i krematoriji na grobljima</t>
  </si>
  <si>
    <t>Ovaj Program sadrži procjenu troškova gradnje određene komunalne infrastrukture s naznakom izvora financiranja.</t>
  </si>
  <si>
    <t>Članak 2.</t>
  </si>
  <si>
    <t>Članak 4.</t>
  </si>
  <si>
    <t>Sredstva za ostvarivanje Programa rasporedit će se za financiranje obavljanja komunalnih djelatnosti građenja komunalne infrastrukture kako je prikazano u sljedećem tabelarnom pregledu:</t>
  </si>
  <si>
    <t>Članak 5.</t>
  </si>
  <si>
    <t>2. opći prihodi i primici:</t>
  </si>
  <si>
    <t>OSTALO</t>
  </si>
  <si>
    <t>A201301</t>
  </si>
  <si>
    <t>IZRADA PROSTORNIH STUDIJA, PROJEKATA I RJEŠENJA</t>
  </si>
  <si>
    <t>GEODETSKO-KATASTARSKE USLUGE</t>
  </si>
  <si>
    <t>TEHNIČKA RJEŠENJA UREĐENJA/REKONSTRUKCIJE ULICA I SL.</t>
  </si>
  <si>
    <t>PROJEKTNA DOKUMENTACIJA - ODVOJAK K40, PRODUŽETAK RIBARSKE ULICE</t>
  </si>
  <si>
    <t>JAVNA RASVJETA - JURANDVOR, POS STANOVI</t>
  </si>
  <si>
    <t>UREĐAJI I OPREMA ZA OSTALE NAMJENE</t>
  </si>
  <si>
    <t>K201503</t>
  </si>
  <si>
    <t>NABAVA OPREME</t>
  </si>
  <si>
    <t>UREĐAJI, STROJEVI I OPREMA ZA OSTALE NAMJENE - KLUPICE, KOŠEVI ZA OTPAD I SL. NA POVRŠINAMA JAVNE NAMJENE</t>
  </si>
  <si>
    <t>T201510</t>
  </si>
  <si>
    <t>SANACIJA ZAVJETNIH STEPENICA PREMA SVETIŠTU MAJKE BOŽJE GORIČKE</t>
  </si>
  <si>
    <t>ASFALTIRANJE ZAGREBAČKE ULICE K9</t>
  </si>
  <si>
    <t>PROJEKTNA DOKUMENTACIJA - ULICA ŠANTIS S3</t>
  </si>
  <si>
    <t>opći pr.</t>
  </si>
  <si>
    <t>PROJEKTNA DOKUMENTACIJA - ULICA E. GEISTLICHA, ZAROK</t>
  </si>
  <si>
    <t>PROJEKTNA DOKUMENTACIJA - ULICA PUT ZABLAĆA S4 O11</t>
  </si>
  <si>
    <t xml:space="preserve">INTELEKTUALNE I OSOBNE USLUGE - KOMUNALNI POSLOVI </t>
  </si>
  <si>
    <t>opći p.</t>
  </si>
  <si>
    <t>KONZULTANTSKE USLUGE ZA PRIJAVU NA NATJEČAJ</t>
  </si>
  <si>
    <t>UREĐENJE JAVNIH POVRŠINA</t>
  </si>
  <si>
    <t>1.2.</t>
  </si>
  <si>
    <t>2.1.</t>
  </si>
  <si>
    <t>2.2.</t>
  </si>
  <si>
    <t>2.3.</t>
  </si>
  <si>
    <t>REKONSTRUKCIJA ZAOBILAZNICE D102 - NC158</t>
  </si>
  <si>
    <t>K201204</t>
  </si>
  <si>
    <t>6. komunalni doprinos:</t>
  </si>
  <si>
    <t>2.4.</t>
  </si>
  <si>
    <t>PROJEKTNA DOKUMENTACIJA ZA REKONSTRUKCIJU ZAVJETNIH STEPENICA PREMA SVETIŠTU MAJKE BOŽJE GORIČKE</t>
  </si>
  <si>
    <t>NACRT PRIJEDLOGA AKTA</t>
  </si>
  <si>
    <t>9. Javna odvodnja oborinskih voda</t>
  </si>
  <si>
    <t>10. Građevine namijenjene obavljanju javnog prijevoza</t>
  </si>
  <si>
    <t>JAVNA ODVODNJA OBORINSKIH VODA</t>
  </si>
  <si>
    <t>K201101</t>
  </si>
  <si>
    <t>IZGRADNJA OBJEKATA I UREĐAJA ODVODNJE I VODOVODA</t>
  </si>
  <si>
    <t>spomenička renta</t>
  </si>
  <si>
    <t>8. spomenička renta:</t>
  </si>
  <si>
    <t>3.3.</t>
  </si>
  <si>
    <t>A201004</t>
  </si>
  <si>
    <t>ODRŽAVANJE POMORSKOG DOBRA</t>
  </si>
  <si>
    <t>dozvole na pomorskom dobru</t>
  </si>
  <si>
    <t xml:space="preserve"> - graditi radi uređenja neuređenih dijelova građevinskog područja,</t>
  </si>
  <si>
    <t xml:space="preserve"> - graditi u uređenim dijelovima građevinskog područja,</t>
  </si>
  <si>
    <t xml:space="preserve"> - rekonstruirati.</t>
  </si>
  <si>
    <t>Općinsko vijeće Općine Baška, na temelju članka 67. stavka 1. Zakona o komunalnom gospodarstvu (»Narodne novine« broj 68/18, 110/18, 32/20) i članka 29. stavka 1. podstavka 21. Statuta Općine Baška (»Službene novine Primorsko-goranske županije« broj 12/13, 31/15, 27/17, 04/18, 06/20, 04/21), na sjednici održanoj ______________ 2024. godine, donijelo je</t>
  </si>
  <si>
    <t>PROGRAM GRAĐENJA KOMUNALNE INFRASTRUKTURE NA PODRUČJU OPĆINE BAŠKA U 2025. GODINI</t>
  </si>
  <si>
    <t>Plan za 2025.    (u eurima)</t>
  </si>
  <si>
    <t>PROGRAM GRAĐENJA KOMUNALNE INFRASTRUKTURE ZA 2025. GODINU</t>
  </si>
  <si>
    <t xml:space="preserve">Sredstva za ostvarivanje ovog Programa osiguravaju se u Proračunu Općine Baška za 2025. godinu, a njima raspolaže Općinski načelnik na prijedlog Jedinstvenog upravnog odjela. </t>
  </si>
  <si>
    <t xml:space="preserve">Ovaj Program objavit će se u »Službenim novinama Primorsko-goranske županije«, a stupa na snagu 1. siječnja 2025. godine. </t>
  </si>
  <si>
    <t>ostali prihodi za posebne namjene</t>
  </si>
  <si>
    <t>prihodi od prodaje ili zamjene nefinacijske imovine</t>
  </si>
  <si>
    <t>pomoći od izvanpr. korisnika</t>
  </si>
  <si>
    <t xml:space="preserve">NABAVA OPREME NA POMORSKOM DOBRU </t>
  </si>
  <si>
    <t>ostali prihodi za posebne namjene-preneseni višak konc.</t>
  </si>
  <si>
    <t>ZEMLJIŠTE-ZAOBILAZNICA</t>
  </si>
  <si>
    <t>prihodi od prodaje ili zamjene nefinancijske imovine</t>
  </si>
  <si>
    <t>pomoći iz drugih proračuna</t>
  </si>
  <si>
    <t>namjenski prihodi od zaduženja</t>
  </si>
  <si>
    <t>ULAGANJA A POMORSKOM DOBRU-UREĐENJE OBALNOG DIJELA NASELJA BAŠKA</t>
  </si>
  <si>
    <t>DJEČJE IGRALIŠTE-VINOGRADSKA</t>
  </si>
  <si>
    <t>KAMENO POPLOČAVANJE-ULICA GORINKA</t>
  </si>
  <si>
    <t>REKONSTRUKCIJA SANITARNE KANALIZACIJE U ULICI STARI DVORI</t>
  </si>
  <si>
    <t>3. ostali prihodi za posebne namjene</t>
  </si>
  <si>
    <t>4. prihodi od prodaje ili zamjene nefinacijske imovine</t>
  </si>
  <si>
    <t>5. pomoći od izvanpr. korisnika</t>
  </si>
  <si>
    <t>7.  ostali prihodi za posebne namjene-preneseni višak konc.</t>
  </si>
  <si>
    <t>9. dozvole na pomorskom dobru:</t>
  </si>
  <si>
    <t>10. pomoći pr.:</t>
  </si>
  <si>
    <t>11. namjenski prihodi od zaduženja:</t>
  </si>
  <si>
    <t>Sredstva za ostvarivanje Programa planirana su u iznosu od 3.928,063 eura, a osigurat će se iz sljedećih izvora: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</si>
</sst>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7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/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center" wrapText="1"/>
    </xf>
    <xf numFmtId="4" fontId="2" fillId="0" borderId="0" xfId="0" applyNumberFormat="1" applyFont="1" applyBorder="1" applyAlignment="1">
      <alignment horizontal="right" vertical="center"/>
    </xf>
    <xf numFmtId="0" fontId="2" fillId="0" borderId="0" xfId="0" applyFont="1" applyBorder="1"/>
    <xf numFmtId="4" fontId="2" fillId="0" borderId="1" xfId="0" applyNumberFormat="1" applyFont="1" applyFill="1" applyBorder="1" applyAlignment="1">
      <alignment horizontal="right" vertical="center"/>
    </xf>
    <xf numFmtId="4" fontId="2" fillId="0" borderId="0" xfId="0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center" wrapText="1"/>
    </xf>
    <xf numFmtId="4" fontId="2" fillId="0" borderId="1" xfId="0" applyNumberFormat="1" applyFont="1" applyBorder="1" applyAlignment="1">
      <alignment horizontal="right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4" fontId="1" fillId="4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/>
    <xf numFmtId="0" fontId="2" fillId="4" borderId="1" xfId="0" applyFont="1" applyFill="1" applyBorder="1"/>
    <xf numFmtId="0" fontId="2" fillId="3" borderId="4" xfId="0" applyFont="1" applyFill="1" applyBorder="1" applyAlignment="1">
      <alignment vertical="center" wrapText="1"/>
    </xf>
    <xf numFmtId="0" fontId="2" fillId="3" borderId="5" xfId="0" applyFont="1" applyFill="1" applyBorder="1" applyAlignment="1">
      <alignment vertical="center" wrapText="1"/>
    </xf>
    <xf numFmtId="0" fontId="1" fillId="5" borderId="1" xfId="0" applyFont="1" applyFill="1" applyBorder="1" applyAlignment="1">
      <alignment horizontal="right" vertical="center"/>
    </xf>
    <xf numFmtId="4" fontId="1" fillId="5" borderId="1" xfId="0" applyNumberFormat="1" applyFont="1" applyFill="1" applyBorder="1" applyAlignment="1">
      <alignment horizontal="right" vertical="center"/>
    </xf>
    <xf numFmtId="0" fontId="2" fillId="5" borderId="1" xfId="0" applyFont="1" applyFill="1" applyBorder="1"/>
    <xf numFmtId="0" fontId="2" fillId="3" borderId="4" xfId="0" applyFont="1" applyFill="1" applyBorder="1" applyAlignment="1"/>
    <xf numFmtId="0" fontId="2" fillId="3" borderId="5" xfId="0" applyFont="1" applyFill="1" applyBorder="1" applyAlignment="1"/>
    <xf numFmtId="0" fontId="2" fillId="0" borderId="0" xfId="0" applyFont="1" applyFill="1"/>
    <xf numFmtId="0" fontId="2" fillId="0" borderId="0" xfId="0" applyFont="1" applyFill="1" applyBorder="1"/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4" fontId="5" fillId="0" borderId="0" xfId="0" applyNumberFormat="1" applyFont="1" applyFill="1" applyBorder="1" applyAlignment="1">
      <alignment horizontal="righ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right" vertical="center"/>
    </xf>
    <xf numFmtId="0" fontId="4" fillId="3" borderId="1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7" fillId="5" borderId="1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4" fontId="2" fillId="0" borderId="1" xfId="0" applyNumberFormat="1" applyFont="1" applyFill="1" applyBorder="1" applyAlignment="1">
      <alignment horizontal="right" vertical="center"/>
    </xf>
    <xf numFmtId="4" fontId="2" fillId="0" borderId="7" xfId="0" applyNumberFormat="1" applyFont="1" applyBorder="1" applyAlignment="1">
      <alignment horizontal="right" vertical="center"/>
    </xf>
    <xf numFmtId="0" fontId="2" fillId="0" borderId="7" xfId="0" applyFont="1" applyFill="1" applyBorder="1" applyAlignment="1">
      <alignment horizontal="center" vertical="center" wrapText="1"/>
    </xf>
    <xf numFmtId="4" fontId="2" fillId="6" borderId="1" xfId="0" applyNumberFormat="1" applyFont="1" applyFill="1" applyBorder="1" applyAlignment="1">
      <alignment horizontal="right" vertical="center"/>
    </xf>
    <xf numFmtId="16" fontId="7" fillId="4" borderId="1" xfId="0" applyNumberFormat="1" applyFont="1" applyFill="1" applyBorder="1" applyAlignment="1">
      <alignment horizontal="right" vertical="center"/>
    </xf>
    <xf numFmtId="0" fontId="4" fillId="0" borderId="13" xfId="0" applyFont="1" applyFill="1" applyBorder="1" applyAlignment="1">
      <alignment vertical="center"/>
    </xf>
    <xf numFmtId="0" fontId="4" fillId="0" borderId="7" xfId="0" applyFont="1" applyFill="1" applyBorder="1" applyAlignment="1">
      <alignment vertical="center"/>
    </xf>
    <xf numFmtId="4" fontId="2" fillId="0" borderId="7" xfId="0" applyNumberFormat="1" applyFont="1" applyBorder="1" applyAlignment="1">
      <alignment vertical="center"/>
    </xf>
    <xf numFmtId="0" fontId="2" fillId="3" borderId="5" xfId="0" applyFont="1" applyFill="1" applyBorder="1" applyAlignment="1">
      <alignment horizontal="right"/>
    </xf>
    <xf numFmtId="4" fontId="7" fillId="2" borderId="1" xfId="0" applyNumberFormat="1" applyFont="1" applyFill="1" applyBorder="1" applyAlignment="1">
      <alignment horizontal="right" vertical="center"/>
    </xf>
    <xf numFmtId="4" fontId="2" fillId="0" borderId="1" xfId="0" applyNumberFormat="1" applyFont="1" applyFill="1" applyBorder="1" applyAlignment="1">
      <alignment horizontal="right" vertical="center"/>
    </xf>
    <xf numFmtId="4" fontId="2" fillId="0" borderId="2" xfId="0" applyNumberFormat="1" applyFont="1" applyFill="1" applyBorder="1" applyAlignment="1">
      <alignment horizontal="right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4" fontId="2" fillId="0" borderId="1" xfId="0" applyNumberFormat="1" applyFont="1" applyBorder="1" applyAlignment="1">
      <alignment vertical="center"/>
    </xf>
    <xf numFmtId="4" fontId="2" fillId="6" borderId="1" xfId="0" applyNumberFormat="1" applyFont="1" applyFill="1" applyBorder="1" applyAlignment="1">
      <alignment vertical="center"/>
    </xf>
    <xf numFmtId="49" fontId="7" fillId="4" borderId="1" xfId="0" applyNumberFormat="1" applyFont="1" applyFill="1" applyBorder="1" applyAlignment="1">
      <alignment horizontal="right" vertical="center"/>
    </xf>
    <xf numFmtId="0" fontId="4" fillId="0" borderId="0" xfId="0" applyFont="1"/>
    <xf numFmtId="4" fontId="4" fillId="6" borderId="0" xfId="0" applyNumberFormat="1" applyFont="1" applyFill="1" applyBorder="1" applyAlignment="1">
      <alignment vertical="center"/>
    </xf>
    <xf numFmtId="4" fontId="2" fillId="6" borderId="0" xfId="0" applyNumberFormat="1" applyFont="1" applyFill="1" applyBorder="1" applyAlignment="1">
      <alignment horizontal="right" vertical="center"/>
    </xf>
    <xf numFmtId="0" fontId="3" fillId="6" borderId="0" xfId="0" applyFont="1" applyFill="1" applyAlignment="1">
      <alignment horizontal="right" vertical="center"/>
    </xf>
    <xf numFmtId="0" fontId="2" fillId="6" borderId="0" xfId="0" applyFont="1" applyFill="1" applyAlignment="1">
      <alignment horizontal="left" vertical="center" wrapText="1"/>
    </xf>
    <xf numFmtId="0" fontId="3" fillId="6" borderId="0" xfId="0" applyFont="1" applyFill="1" applyAlignment="1">
      <alignment horizontal="center" vertical="center" wrapText="1"/>
    </xf>
    <xf numFmtId="0" fontId="2" fillId="6" borderId="0" xfId="0" applyFont="1" applyFill="1" applyAlignment="1">
      <alignment horizontal="center" vertical="center"/>
    </xf>
    <xf numFmtId="0" fontId="4" fillId="6" borderId="0" xfId="0" applyFont="1" applyFill="1" applyAlignment="1">
      <alignment horizontal="left" vertical="center" wrapText="1"/>
    </xf>
    <xf numFmtId="4" fontId="4" fillId="6" borderId="0" xfId="0" applyNumberFormat="1" applyFont="1" applyFill="1" applyBorder="1" applyAlignment="1">
      <alignment horizontal="right" vertical="center" wrapText="1"/>
    </xf>
    <xf numFmtId="4" fontId="10" fillId="6" borderId="0" xfId="0" applyNumberFormat="1" applyFont="1" applyFill="1" applyBorder="1" applyAlignment="1">
      <alignment horizontal="right" vertical="center" wrapText="1"/>
    </xf>
    <xf numFmtId="4" fontId="5" fillId="6" borderId="0" xfId="0" applyNumberFormat="1" applyFont="1" applyFill="1" applyBorder="1" applyAlignment="1">
      <alignment horizontal="right" vertical="center" wrapText="1"/>
    </xf>
    <xf numFmtId="0" fontId="2" fillId="6" borderId="0" xfId="0" applyFont="1" applyFill="1" applyAlignment="1">
      <alignment horizontal="left" vertical="center"/>
    </xf>
    <xf numFmtId="0" fontId="6" fillId="6" borderId="0" xfId="0" applyFont="1" applyFill="1" applyBorder="1" applyAlignment="1">
      <alignment horizontal="center" vertical="center" wrapText="1"/>
    </xf>
    <xf numFmtId="0" fontId="6" fillId="6" borderId="0" xfId="0" applyFont="1" applyFill="1" applyBorder="1" applyAlignment="1">
      <alignment horizontal="center" vertical="center"/>
    </xf>
    <xf numFmtId="0" fontId="1" fillId="6" borderId="0" xfId="0" applyFont="1" applyFill="1" applyBorder="1"/>
    <xf numFmtId="0" fontId="2" fillId="6" borderId="0" xfId="0" applyFont="1" applyFill="1" applyBorder="1"/>
    <xf numFmtId="4" fontId="1" fillId="6" borderId="0" xfId="0" applyNumberFormat="1" applyFont="1" applyFill="1" applyBorder="1" applyAlignment="1">
      <alignment horizontal="right" vertical="center"/>
    </xf>
    <xf numFmtId="0" fontId="2" fillId="6" borderId="0" xfId="0" applyFont="1" applyFill="1" applyBorder="1" applyAlignment="1">
      <alignment vertical="center" wrapText="1"/>
    </xf>
    <xf numFmtId="4" fontId="2" fillId="6" borderId="0" xfId="0" applyNumberFormat="1" applyFont="1" applyFill="1" applyBorder="1" applyAlignment="1">
      <alignment vertical="center"/>
    </xf>
    <xf numFmtId="0" fontId="2" fillId="6" borderId="0" xfId="0" applyFont="1" applyFill="1" applyBorder="1" applyAlignment="1">
      <alignment horizontal="right"/>
    </xf>
    <xf numFmtId="0" fontId="2" fillId="6" borderId="0" xfId="0" applyFont="1" applyFill="1" applyBorder="1" applyAlignment="1"/>
    <xf numFmtId="0" fontId="2" fillId="6" borderId="0" xfId="0" applyFont="1" applyFill="1" applyBorder="1" applyAlignment="1">
      <alignment horizontal="left" vertical="center" wrapText="1"/>
    </xf>
    <xf numFmtId="0" fontId="2" fillId="6" borderId="0" xfId="0" applyFont="1" applyFill="1"/>
    <xf numFmtId="0" fontId="2" fillId="6" borderId="0" xfId="0" applyFont="1" applyFill="1" applyAlignment="1">
      <alignment horizontal="center" wrapText="1"/>
    </xf>
    <xf numFmtId="0" fontId="2" fillId="6" borderId="0" xfId="0" applyFont="1" applyFill="1" applyAlignment="1">
      <alignment horizontal="center"/>
    </xf>
    <xf numFmtId="0" fontId="4" fillId="6" borderId="0" xfId="0" applyFont="1" applyFill="1"/>
    <xf numFmtId="0" fontId="6" fillId="6" borderId="0" xfId="0" applyFont="1" applyFill="1" applyAlignment="1">
      <alignment horizontal="center" vertical="center"/>
    </xf>
    <xf numFmtId="0" fontId="1" fillId="6" borderId="0" xfId="0" applyFont="1" applyFill="1"/>
    <xf numFmtId="0" fontId="9" fillId="6" borderId="0" xfId="0" applyFont="1" applyFill="1"/>
    <xf numFmtId="0" fontId="2" fillId="0" borderId="0" xfId="0" applyFont="1" applyAlignment="1">
      <alignment horizontal="left" vertical="center" wrapText="1"/>
    </xf>
    <xf numFmtId="0" fontId="2" fillId="0" borderId="7" xfId="0" applyFont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right" vertical="center"/>
    </xf>
    <xf numFmtId="0" fontId="4" fillId="0" borderId="2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6" borderId="7" xfId="0" applyFont="1" applyFill="1" applyBorder="1" applyAlignment="1">
      <alignment vertical="center"/>
    </xf>
    <xf numFmtId="0" fontId="2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left" vertical="center" wrapText="1"/>
    </xf>
    <xf numFmtId="0" fontId="2" fillId="0" borderId="9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>
      <alignment horizontal="left" vertical="center" wrapText="1"/>
    </xf>
    <xf numFmtId="0" fontId="2" fillId="6" borderId="1" xfId="0" applyFont="1" applyFill="1" applyBorder="1" applyAlignment="1">
      <alignment horizontal="left" vertical="center" wrapText="1"/>
    </xf>
    <xf numFmtId="4" fontId="2" fillId="6" borderId="1" xfId="0" applyNumberFormat="1" applyFont="1" applyFill="1" applyBorder="1" applyAlignment="1">
      <alignment vertical="center"/>
    </xf>
    <xf numFmtId="0" fontId="4" fillId="6" borderId="2" xfId="0" applyFont="1" applyFill="1" applyBorder="1" applyAlignment="1">
      <alignment horizontal="center" vertical="center"/>
    </xf>
    <xf numFmtId="0" fontId="4" fillId="6" borderId="13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4" fontId="2" fillId="0" borderId="2" xfId="0" applyNumberFormat="1" applyFont="1" applyBorder="1" applyAlignment="1">
      <alignment horizontal="right" vertical="center"/>
    </xf>
    <xf numFmtId="4" fontId="2" fillId="0" borderId="7" xfId="0" applyNumberFormat="1" applyFont="1" applyBorder="1" applyAlignment="1">
      <alignment horizontal="right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left" vertical="center" wrapText="1"/>
    </xf>
    <xf numFmtId="4" fontId="4" fillId="0" borderId="9" xfId="0" applyNumberFormat="1" applyFont="1" applyFill="1" applyBorder="1" applyAlignment="1">
      <alignment horizontal="right" vertical="center" wrapText="1"/>
    </xf>
    <xf numFmtId="0" fontId="4" fillId="0" borderId="4" xfId="0" applyFont="1" applyFill="1" applyBorder="1" applyAlignment="1">
      <alignment horizontal="left" vertical="center" wrapText="1"/>
    </xf>
    <xf numFmtId="4" fontId="4" fillId="0" borderId="4" xfId="0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horizontal="right" vertical="center"/>
    </xf>
    <xf numFmtId="0" fontId="2" fillId="3" borderId="3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horizontal="left" vertical="center" wrapText="1"/>
    </xf>
    <xf numFmtId="4" fontId="5" fillId="0" borderId="0" xfId="0" applyNumberFormat="1" applyFont="1" applyFill="1" applyBorder="1" applyAlignment="1">
      <alignment horizontal="righ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left" vertical="center" wrapText="1"/>
    </xf>
    <xf numFmtId="0" fontId="1" fillId="5" borderId="1" xfId="0" applyFont="1" applyFill="1" applyBorder="1" applyAlignment="1">
      <alignment horizontal="left" vertical="center" wrapText="1"/>
    </xf>
    <xf numFmtId="0" fontId="1" fillId="5" borderId="1" xfId="0" applyFont="1" applyFill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4" fontId="2" fillId="0" borderId="2" xfId="0" applyNumberFormat="1" applyFont="1" applyFill="1" applyBorder="1" applyAlignment="1">
      <alignment horizontal="right" vertical="center"/>
    </xf>
    <xf numFmtId="4" fontId="2" fillId="0" borderId="7" xfId="0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4" fontId="2" fillId="0" borderId="1" xfId="0" applyNumberFormat="1" applyFont="1" applyFill="1" applyBorder="1" applyAlignment="1">
      <alignment horizontal="right" vertical="center"/>
    </xf>
    <xf numFmtId="0" fontId="2" fillId="0" borderId="11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2" fillId="0" borderId="12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4" fontId="4" fillId="6" borderId="2" xfId="0" applyNumberFormat="1" applyFont="1" applyFill="1" applyBorder="1" applyAlignment="1">
      <alignment horizontal="right" vertical="center"/>
    </xf>
    <xf numFmtId="4" fontId="4" fillId="6" borderId="7" xfId="0" applyNumberFormat="1" applyFont="1" applyFill="1" applyBorder="1" applyAlignment="1">
      <alignment horizontal="right" vertical="center"/>
    </xf>
    <xf numFmtId="0" fontId="1" fillId="4" borderId="3" xfId="0" applyFont="1" applyFill="1" applyBorder="1" applyAlignment="1">
      <alignment horizontal="left" vertical="center" wrapText="1"/>
    </xf>
    <xf numFmtId="0" fontId="1" fillId="4" borderId="4" xfId="0" applyFont="1" applyFill="1" applyBorder="1" applyAlignment="1">
      <alignment horizontal="left" vertical="center" wrapText="1"/>
    </xf>
    <xf numFmtId="0" fontId="4" fillId="0" borderId="13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4" fontId="2" fillId="0" borderId="13" xfId="0" applyNumberFormat="1" applyFont="1" applyBorder="1" applyAlignment="1">
      <alignment horizontal="right" vertical="center"/>
    </xf>
    <xf numFmtId="0" fontId="4" fillId="0" borderId="7" xfId="0" applyFont="1" applyBorder="1" applyAlignment="1">
      <alignment horizontal="center" vertical="center"/>
    </xf>
    <xf numFmtId="0" fontId="2" fillId="6" borderId="3" xfId="0" applyFont="1" applyFill="1" applyBorder="1" applyAlignment="1">
      <alignment vertical="center" wrapText="1"/>
    </xf>
    <xf numFmtId="0" fontId="2" fillId="6" borderId="4" xfId="0" applyFont="1" applyFill="1" applyBorder="1" applyAlignment="1">
      <alignment vertical="center" wrapText="1"/>
    </xf>
    <xf numFmtId="0" fontId="2" fillId="6" borderId="5" xfId="0" applyFont="1" applyFill="1" applyBorder="1" applyAlignment="1">
      <alignment vertical="center" wrapText="1"/>
    </xf>
    <xf numFmtId="0" fontId="2" fillId="6" borderId="3" xfId="0" applyFont="1" applyFill="1" applyBorder="1" applyAlignment="1">
      <alignment horizontal="left" vertical="center" wrapText="1"/>
    </xf>
    <xf numFmtId="0" fontId="2" fillId="6" borderId="4" xfId="0" applyFont="1" applyFill="1" applyBorder="1" applyAlignment="1">
      <alignment horizontal="left" vertical="center" wrapText="1"/>
    </xf>
    <xf numFmtId="0" fontId="2" fillId="6" borderId="5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4" fontId="4" fillId="0" borderId="6" xfId="0" applyNumberFormat="1" applyFont="1" applyFill="1" applyBorder="1" applyAlignment="1">
      <alignment horizontal="right" vertical="center" wrapText="1"/>
    </xf>
    <xf numFmtId="0" fontId="2" fillId="6" borderId="0" xfId="0" applyFont="1" applyFill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26"/>
  <sheetViews>
    <sheetView tabSelected="1" view="pageBreakPreview" topLeftCell="A23" zoomScale="85" zoomScaleNormal="85" zoomScaleSheetLayoutView="85" workbookViewId="0">
      <selection activeCell="E32" sqref="E32:I32"/>
    </sheetView>
  </sheetViews>
  <sheetFormatPr defaultColWidth="9.109375" defaultRowHeight="15.6" x14ac:dyDescent="0.3"/>
  <cols>
    <col min="1" max="1" width="3.6640625" style="1" customWidth="1"/>
    <col min="2" max="2" width="15.6640625" style="2" customWidth="1"/>
    <col min="3" max="3" width="25.6640625" style="1" customWidth="1"/>
    <col min="4" max="4" width="20.6640625" style="1" customWidth="1"/>
    <col min="5" max="5" width="16" style="1" customWidth="1"/>
    <col min="6" max="6" width="10.109375" style="1" customWidth="1"/>
    <col min="7" max="7" width="15.6640625" style="1" customWidth="1"/>
    <col min="8" max="8" width="23.109375" style="1" customWidth="1"/>
    <col min="9" max="9" width="15.6640625" style="1" customWidth="1"/>
    <col min="10" max="10" width="3.6640625" style="84" customWidth="1"/>
    <col min="11" max="11" width="5.44140625" style="84" customWidth="1"/>
    <col min="12" max="12" width="5.33203125" style="1" customWidth="1"/>
    <col min="13" max="16384" width="9.109375" style="1"/>
  </cols>
  <sheetData>
    <row r="1" spans="2:10" x14ac:dyDescent="0.3">
      <c r="B1" s="116" t="s">
        <v>89</v>
      </c>
      <c r="C1" s="116"/>
      <c r="D1" s="116"/>
      <c r="E1" s="116"/>
      <c r="F1" s="116"/>
      <c r="G1" s="116"/>
      <c r="H1" s="116"/>
      <c r="I1" s="116"/>
      <c r="J1" s="65"/>
    </row>
    <row r="2" spans="2:10" ht="60" customHeight="1" x14ac:dyDescent="0.3">
      <c r="B2" s="123" t="s">
        <v>104</v>
      </c>
      <c r="C2" s="123"/>
      <c r="D2" s="123"/>
      <c r="E2" s="123"/>
      <c r="F2" s="123"/>
      <c r="G2" s="123"/>
      <c r="H2" s="123"/>
      <c r="I2" s="123"/>
      <c r="J2" s="66"/>
    </row>
    <row r="3" spans="2:10" ht="22.2" customHeight="1" x14ac:dyDescent="0.3">
      <c r="B3" s="124" t="s">
        <v>105</v>
      </c>
      <c r="C3" s="124"/>
      <c r="D3" s="124"/>
      <c r="E3" s="124"/>
      <c r="F3" s="124"/>
      <c r="G3" s="124"/>
      <c r="H3" s="124"/>
      <c r="I3" s="124"/>
      <c r="J3" s="67"/>
    </row>
    <row r="4" spans="2:10" ht="15" customHeight="1" x14ac:dyDescent="0.3">
      <c r="B4" s="125" t="s">
        <v>7</v>
      </c>
      <c r="C4" s="125"/>
      <c r="D4" s="125"/>
      <c r="E4" s="125"/>
      <c r="F4" s="125"/>
      <c r="G4" s="125"/>
      <c r="H4" s="125"/>
      <c r="I4" s="125"/>
      <c r="J4" s="68"/>
    </row>
    <row r="5" spans="2:10" x14ac:dyDescent="0.3">
      <c r="B5" s="123" t="s">
        <v>42</v>
      </c>
      <c r="C5" s="123"/>
      <c r="D5" s="123"/>
      <c r="E5" s="123"/>
      <c r="F5" s="123"/>
      <c r="G5" s="123"/>
      <c r="H5" s="123"/>
      <c r="I5" s="123"/>
      <c r="J5" s="66"/>
    </row>
    <row r="6" spans="2:10" x14ac:dyDescent="0.3">
      <c r="B6" s="123" t="s">
        <v>101</v>
      </c>
      <c r="C6" s="123"/>
      <c r="D6" s="123"/>
      <c r="E6" s="123"/>
      <c r="F6" s="123"/>
      <c r="G6" s="123"/>
      <c r="H6" s="123"/>
      <c r="I6" s="42"/>
      <c r="J6" s="66"/>
    </row>
    <row r="7" spans="2:10" x14ac:dyDescent="0.3">
      <c r="B7" s="123" t="s">
        <v>102</v>
      </c>
      <c r="C7" s="123"/>
      <c r="D7" s="123"/>
      <c r="E7" s="123"/>
      <c r="F7" s="123"/>
      <c r="G7" s="123"/>
      <c r="H7" s="123"/>
      <c r="I7" s="42"/>
      <c r="J7" s="66"/>
    </row>
    <row r="8" spans="2:10" x14ac:dyDescent="0.3">
      <c r="B8" s="123" t="s">
        <v>103</v>
      </c>
      <c r="C8" s="123"/>
      <c r="D8" s="123"/>
      <c r="E8" s="123"/>
      <c r="F8" s="123"/>
      <c r="G8" s="123"/>
      <c r="H8" s="123"/>
      <c r="I8" s="42"/>
      <c r="J8" s="66"/>
    </row>
    <row r="9" spans="2:10" ht="13.2" customHeight="1" x14ac:dyDescent="0.3">
      <c r="B9" s="42"/>
      <c r="C9" s="42"/>
      <c r="D9" s="42"/>
      <c r="E9" s="42"/>
      <c r="F9" s="42"/>
      <c r="G9" s="42"/>
      <c r="H9" s="42"/>
      <c r="I9" s="42"/>
      <c r="J9" s="66"/>
    </row>
    <row r="10" spans="2:10" x14ac:dyDescent="0.3">
      <c r="B10" s="123" t="s">
        <v>43</v>
      </c>
      <c r="C10" s="123"/>
      <c r="D10" s="123"/>
      <c r="E10" s="123"/>
      <c r="F10" s="123"/>
      <c r="G10" s="123"/>
      <c r="H10" s="123"/>
      <c r="I10" s="42"/>
      <c r="J10" s="66"/>
    </row>
    <row r="11" spans="2:10" x14ac:dyDescent="0.3">
      <c r="B11" s="123" t="s">
        <v>44</v>
      </c>
      <c r="C11" s="123"/>
      <c r="D11" s="123"/>
      <c r="E11" s="123"/>
      <c r="F11" s="123"/>
      <c r="G11" s="123"/>
      <c r="H11" s="123"/>
      <c r="I11" s="42"/>
      <c r="J11" s="66"/>
    </row>
    <row r="12" spans="2:10" x14ac:dyDescent="0.3">
      <c r="B12" s="123" t="s">
        <v>45</v>
      </c>
      <c r="C12" s="123"/>
      <c r="D12" s="123"/>
      <c r="E12" s="123"/>
      <c r="F12" s="123"/>
      <c r="G12" s="123"/>
      <c r="H12" s="123"/>
      <c r="I12" s="42"/>
      <c r="J12" s="66"/>
    </row>
    <row r="13" spans="2:10" x14ac:dyDescent="0.3">
      <c r="B13" s="123" t="s">
        <v>46</v>
      </c>
      <c r="C13" s="123"/>
      <c r="D13" s="123"/>
      <c r="E13" s="123"/>
      <c r="F13" s="123"/>
      <c r="G13" s="123"/>
      <c r="H13" s="123"/>
      <c r="I13" s="42"/>
      <c r="J13" s="66"/>
    </row>
    <row r="14" spans="2:10" x14ac:dyDescent="0.3">
      <c r="B14" s="123" t="s">
        <v>47</v>
      </c>
      <c r="C14" s="123"/>
      <c r="D14" s="123"/>
      <c r="E14" s="123"/>
      <c r="F14" s="123"/>
      <c r="G14" s="123"/>
      <c r="H14" s="123"/>
      <c r="I14" s="42"/>
      <c r="J14" s="66"/>
    </row>
    <row r="15" spans="2:10" x14ac:dyDescent="0.3">
      <c r="B15" s="123" t="s">
        <v>48</v>
      </c>
      <c r="C15" s="123"/>
      <c r="D15" s="123"/>
      <c r="E15" s="123"/>
      <c r="F15" s="123"/>
      <c r="G15" s="123"/>
      <c r="H15" s="123"/>
      <c r="I15" s="42"/>
      <c r="J15" s="66"/>
    </row>
    <row r="16" spans="2:10" x14ac:dyDescent="0.3">
      <c r="B16" s="123" t="s">
        <v>49</v>
      </c>
      <c r="C16" s="123"/>
      <c r="D16" s="123"/>
      <c r="E16" s="123"/>
      <c r="F16" s="123"/>
      <c r="G16" s="123"/>
      <c r="H16" s="123"/>
      <c r="I16" s="42"/>
      <c r="J16" s="66"/>
    </row>
    <row r="17" spans="2:11" x14ac:dyDescent="0.3">
      <c r="B17" s="123" t="s">
        <v>50</v>
      </c>
      <c r="C17" s="123"/>
      <c r="D17" s="123"/>
      <c r="E17" s="123"/>
      <c r="F17" s="123"/>
      <c r="G17" s="123"/>
      <c r="H17" s="123"/>
      <c r="I17" s="42"/>
      <c r="J17" s="66"/>
    </row>
    <row r="18" spans="2:11" x14ac:dyDescent="0.3">
      <c r="B18" s="123" t="s">
        <v>51</v>
      </c>
      <c r="C18" s="123"/>
      <c r="D18" s="123"/>
      <c r="E18" s="123"/>
      <c r="F18" s="123"/>
      <c r="G18" s="123"/>
      <c r="H18" s="123"/>
      <c r="I18" s="42"/>
      <c r="J18" s="66"/>
    </row>
    <row r="19" spans="2:11" x14ac:dyDescent="0.3">
      <c r="B19" s="173" t="s">
        <v>90</v>
      </c>
      <c r="C19" s="173"/>
      <c r="D19" s="173"/>
      <c r="E19" s="173"/>
      <c r="F19" s="173"/>
      <c r="G19" s="173"/>
      <c r="H19" s="173"/>
      <c r="I19" s="91"/>
      <c r="J19" s="66"/>
    </row>
    <row r="20" spans="2:11" x14ac:dyDescent="0.3">
      <c r="B20" s="123" t="s">
        <v>91</v>
      </c>
      <c r="C20" s="123"/>
      <c r="D20" s="123"/>
      <c r="E20" s="123"/>
      <c r="F20" s="123"/>
      <c r="G20" s="123"/>
      <c r="H20" s="123"/>
      <c r="I20" s="42"/>
      <c r="J20" s="66"/>
    </row>
    <row r="21" spans="2:11" ht="9.75" customHeight="1" x14ac:dyDescent="0.3">
      <c r="B21" s="42"/>
      <c r="C21" s="42"/>
      <c r="D21" s="42"/>
      <c r="E21" s="42"/>
      <c r="F21" s="42"/>
      <c r="G21" s="42"/>
      <c r="H21" s="42"/>
      <c r="I21" s="42"/>
      <c r="J21" s="66"/>
    </row>
    <row r="22" spans="2:11" x14ac:dyDescent="0.3">
      <c r="B22" s="123" t="s">
        <v>52</v>
      </c>
      <c r="C22" s="123"/>
      <c r="D22" s="123"/>
      <c r="E22" s="123"/>
      <c r="F22" s="123"/>
      <c r="G22" s="123"/>
      <c r="H22" s="123"/>
      <c r="I22" s="42"/>
      <c r="J22" s="66"/>
    </row>
    <row r="23" spans="2:11" ht="33" customHeight="1" x14ac:dyDescent="0.3">
      <c r="B23" s="125" t="s">
        <v>53</v>
      </c>
      <c r="C23" s="125"/>
      <c r="D23" s="125"/>
      <c r="E23" s="125"/>
      <c r="F23" s="125"/>
      <c r="G23" s="125"/>
      <c r="H23" s="125"/>
      <c r="I23" s="125"/>
      <c r="J23" s="68"/>
    </row>
    <row r="24" spans="2:11" s="62" customFormat="1" ht="30" customHeight="1" x14ac:dyDescent="0.3">
      <c r="B24" s="135" t="s">
        <v>130</v>
      </c>
      <c r="C24" s="135"/>
      <c r="D24" s="135"/>
      <c r="E24" s="135"/>
      <c r="F24" s="135"/>
      <c r="G24" s="135"/>
      <c r="H24" s="135"/>
      <c r="I24" s="58"/>
      <c r="J24" s="69"/>
      <c r="K24" s="87"/>
    </row>
    <row r="25" spans="2:11" ht="20.100000000000001" customHeight="1" x14ac:dyDescent="0.3">
      <c r="B25" s="167" t="s">
        <v>10</v>
      </c>
      <c r="C25" s="167"/>
      <c r="D25" s="167"/>
      <c r="E25" s="172">
        <f>I59+I73</f>
        <v>92000</v>
      </c>
      <c r="F25" s="172"/>
      <c r="G25" s="172"/>
      <c r="H25" s="172"/>
      <c r="I25" s="172"/>
      <c r="J25" s="70"/>
    </row>
    <row r="26" spans="2:11" ht="20.100000000000001" customHeight="1" x14ac:dyDescent="0.3">
      <c r="B26" s="114" t="s">
        <v>57</v>
      </c>
      <c r="C26" s="114"/>
      <c r="D26" s="114"/>
      <c r="E26" s="115">
        <f>I52+I57+I58+I77+I67+I87+I99+I102+I106+I108</f>
        <v>462275</v>
      </c>
      <c r="F26" s="115"/>
      <c r="G26" s="115"/>
      <c r="H26" s="115"/>
      <c r="I26" s="115"/>
      <c r="J26" s="70"/>
    </row>
    <row r="27" spans="2:11" ht="18.75" customHeight="1" x14ac:dyDescent="0.3">
      <c r="B27" s="114" t="s">
        <v>123</v>
      </c>
      <c r="C27" s="114"/>
      <c r="D27" s="114"/>
      <c r="E27" s="115">
        <f>I53</f>
        <v>44642</v>
      </c>
      <c r="F27" s="115"/>
      <c r="G27" s="115"/>
      <c r="H27" s="115"/>
      <c r="I27" s="115"/>
      <c r="J27" s="70"/>
    </row>
    <row r="28" spans="2:11" ht="20.100000000000001" customHeight="1" x14ac:dyDescent="0.3">
      <c r="B28" s="114" t="s">
        <v>124</v>
      </c>
      <c r="C28" s="114"/>
      <c r="D28" s="114"/>
      <c r="E28" s="115">
        <f>I54+I88</f>
        <v>436372</v>
      </c>
      <c r="F28" s="115"/>
      <c r="G28" s="115"/>
      <c r="H28" s="115"/>
      <c r="I28" s="115"/>
      <c r="J28" s="70"/>
    </row>
    <row r="29" spans="2:11" x14ac:dyDescent="0.3">
      <c r="B29" s="114" t="s">
        <v>125</v>
      </c>
      <c r="C29" s="114"/>
      <c r="D29" s="114"/>
      <c r="E29" s="115">
        <f>I72</f>
        <v>30000</v>
      </c>
      <c r="F29" s="115"/>
      <c r="G29" s="115"/>
      <c r="H29" s="115"/>
      <c r="I29" s="115"/>
      <c r="J29" s="70"/>
    </row>
    <row r="30" spans="2:11" ht="20.100000000000001" customHeight="1" x14ac:dyDescent="0.3">
      <c r="B30" s="114" t="s">
        <v>86</v>
      </c>
      <c r="C30" s="114"/>
      <c r="D30" s="114"/>
      <c r="E30" s="115">
        <f>I50+I64+I69+I76+I78+I93+I94</f>
        <v>150000</v>
      </c>
      <c r="F30" s="115"/>
      <c r="G30" s="115"/>
      <c r="H30" s="115"/>
      <c r="I30" s="115"/>
      <c r="J30" s="70"/>
    </row>
    <row r="31" spans="2:11" ht="20.100000000000001" customHeight="1" x14ac:dyDescent="0.3">
      <c r="B31" s="114" t="s">
        <v>126</v>
      </c>
      <c r="C31" s="114"/>
      <c r="D31" s="114"/>
      <c r="E31" s="115">
        <f>I81</f>
        <v>40000</v>
      </c>
      <c r="F31" s="115"/>
      <c r="G31" s="115"/>
      <c r="H31" s="115"/>
      <c r="I31" s="115"/>
      <c r="J31" s="70"/>
    </row>
    <row r="32" spans="2:11" ht="20.100000000000001" customHeight="1" x14ac:dyDescent="0.3">
      <c r="B32" s="114" t="s">
        <v>96</v>
      </c>
      <c r="C32" s="114"/>
      <c r="D32" s="114"/>
      <c r="E32" s="115">
        <f>I100+I107</f>
        <v>31467</v>
      </c>
      <c r="F32" s="115"/>
      <c r="G32" s="115"/>
      <c r="H32" s="115"/>
      <c r="I32" s="115"/>
      <c r="J32" s="70"/>
    </row>
    <row r="33" spans="2:11" ht="20.100000000000001" customHeight="1" x14ac:dyDescent="0.3">
      <c r="B33" s="114" t="s">
        <v>127</v>
      </c>
      <c r="C33" s="114"/>
      <c r="D33" s="114"/>
      <c r="E33" s="115">
        <f>I82</f>
        <v>30000</v>
      </c>
      <c r="F33" s="115"/>
      <c r="G33" s="115"/>
      <c r="H33" s="115"/>
      <c r="I33" s="115"/>
      <c r="J33" s="70"/>
    </row>
    <row r="34" spans="2:11" ht="20.100000000000001" customHeight="1" x14ac:dyDescent="0.3">
      <c r="B34" s="114" t="s">
        <v>128</v>
      </c>
      <c r="C34" s="114"/>
      <c r="D34" s="114"/>
      <c r="E34" s="115">
        <f>I89</f>
        <v>789046</v>
      </c>
      <c r="F34" s="115"/>
      <c r="G34" s="115"/>
      <c r="H34" s="115"/>
      <c r="I34" s="115"/>
      <c r="J34" s="70"/>
    </row>
    <row r="35" spans="2:11" ht="20.100000000000001" customHeight="1" x14ac:dyDescent="0.3">
      <c r="B35" s="112" t="s">
        <v>129</v>
      </c>
      <c r="C35" s="112"/>
      <c r="D35" s="112"/>
      <c r="E35" s="113">
        <f>I90+I97</f>
        <v>1822261</v>
      </c>
      <c r="F35" s="113"/>
      <c r="G35" s="113"/>
      <c r="H35" s="113"/>
      <c r="I35" s="113"/>
      <c r="J35" s="70"/>
    </row>
    <row r="36" spans="2:11" ht="20.100000000000001" customHeight="1" x14ac:dyDescent="0.3">
      <c r="B36" s="171" t="s">
        <v>9</v>
      </c>
      <c r="C36" s="171"/>
      <c r="D36" s="171"/>
      <c r="E36" s="120">
        <f>SUM(E25:I35)</f>
        <v>3928063</v>
      </c>
      <c r="F36" s="120"/>
      <c r="G36" s="120"/>
      <c r="H36" s="120"/>
      <c r="I36" s="120"/>
      <c r="J36" s="71"/>
    </row>
    <row r="37" spans="2:11" ht="11.4" customHeight="1" x14ac:dyDescent="0.3">
      <c r="B37" s="34"/>
      <c r="C37" s="34"/>
      <c r="D37" s="34"/>
      <c r="E37" s="35"/>
      <c r="F37" s="35"/>
      <c r="G37" s="35"/>
      <c r="H37" s="35"/>
      <c r="I37" s="35"/>
      <c r="J37" s="72"/>
    </row>
    <row r="38" spans="2:11" ht="15" customHeight="1" x14ac:dyDescent="0.3">
      <c r="B38" s="125" t="s">
        <v>8</v>
      </c>
      <c r="C38" s="125"/>
      <c r="D38" s="125"/>
      <c r="E38" s="125"/>
      <c r="F38" s="125"/>
      <c r="G38" s="125"/>
      <c r="H38" s="125"/>
      <c r="I38" s="125"/>
      <c r="J38" s="68"/>
    </row>
    <row r="39" spans="2:11" ht="15" hidden="1" customHeight="1" x14ac:dyDescent="0.3">
      <c r="B39" s="168"/>
      <c r="C39" s="168"/>
      <c r="D39" s="168"/>
      <c r="E39" s="168"/>
      <c r="F39" s="168"/>
      <c r="G39" s="168"/>
      <c r="H39" s="168"/>
      <c r="I39" s="168"/>
      <c r="J39" s="73"/>
    </row>
    <row r="40" spans="2:11" ht="33" customHeight="1" x14ac:dyDescent="0.3">
      <c r="B40" s="123" t="s">
        <v>55</v>
      </c>
      <c r="C40" s="123"/>
      <c r="D40" s="123"/>
      <c r="E40" s="123"/>
      <c r="F40" s="123"/>
      <c r="G40" s="123"/>
      <c r="H40" s="123"/>
      <c r="I40" s="123"/>
      <c r="J40" s="66"/>
    </row>
    <row r="42" spans="2:11" s="2" customFormat="1" ht="30" customHeight="1" x14ac:dyDescent="0.3">
      <c r="B42" s="15" t="s">
        <v>11</v>
      </c>
      <c r="C42" s="169" t="s">
        <v>4</v>
      </c>
      <c r="D42" s="169"/>
      <c r="E42" s="169"/>
      <c r="F42" s="169"/>
      <c r="G42" s="36" t="s">
        <v>106</v>
      </c>
      <c r="H42" s="15" t="s">
        <v>5</v>
      </c>
      <c r="I42" s="15" t="s">
        <v>6</v>
      </c>
      <c r="J42" s="74"/>
      <c r="K42" s="68"/>
    </row>
    <row r="43" spans="2:11" s="3" customFormat="1" ht="30" customHeight="1" x14ac:dyDescent="0.3">
      <c r="B43" s="16">
        <v>1</v>
      </c>
      <c r="C43" s="170">
        <v>2</v>
      </c>
      <c r="D43" s="170"/>
      <c r="E43" s="170"/>
      <c r="F43" s="170"/>
      <c r="G43" s="16">
        <v>3</v>
      </c>
      <c r="H43" s="16">
        <v>4</v>
      </c>
      <c r="I43" s="16">
        <v>5</v>
      </c>
      <c r="J43" s="75"/>
      <c r="K43" s="88"/>
    </row>
    <row r="45" spans="2:11" s="4" customFormat="1" ht="37.5" customHeight="1" x14ac:dyDescent="0.3">
      <c r="B45" s="18"/>
      <c r="C45" s="126" t="s">
        <v>107</v>
      </c>
      <c r="D45" s="126"/>
      <c r="E45" s="126"/>
      <c r="F45" s="126"/>
      <c r="G45" s="53">
        <f>G47+G61+G84</f>
        <v>3928063</v>
      </c>
      <c r="H45" s="19"/>
      <c r="I45" s="19"/>
      <c r="J45" s="76"/>
      <c r="K45" s="89"/>
    </row>
    <row r="47" spans="2:11" ht="35.25" customHeight="1" x14ac:dyDescent="0.3">
      <c r="B47" s="23" t="s">
        <v>1</v>
      </c>
      <c r="C47" s="127" t="s">
        <v>18</v>
      </c>
      <c r="D47" s="128"/>
      <c r="E47" s="128"/>
      <c r="F47" s="128"/>
      <c r="G47" s="24">
        <f>G48+G55</f>
        <v>240769</v>
      </c>
      <c r="H47" s="25"/>
      <c r="I47" s="25"/>
      <c r="J47" s="77"/>
    </row>
    <row r="48" spans="2:11" ht="30" customHeight="1" x14ac:dyDescent="0.3">
      <c r="B48" s="37" t="s">
        <v>24</v>
      </c>
      <c r="C48" s="150" t="s">
        <v>22</v>
      </c>
      <c r="D48" s="151"/>
      <c r="E48" s="151"/>
      <c r="F48" s="151"/>
      <c r="G48" s="17">
        <f>SUM(G49:G54)</f>
        <v>211769</v>
      </c>
      <c r="H48" s="20"/>
      <c r="I48" s="17"/>
      <c r="J48" s="78"/>
    </row>
    <row r="49" spans="2:11" ht="15" customHeight="1" x14ac:dyDescent="0.3">
      <c r="B49" s="38" t="s">
        <v>33</v>
      </c>
      <c r="C49" s="117" t="s">
        <v>34</v>
      </c>
      <c r="D49" s="118"/>
      <c r="E49" s="118"/>
      <c r="F49" s="118"/>
      <c r="G49" s="26"/>
      <c r="H49" s="26"/>
      <c r="I49" s="52"/>
      <c r="J49" s="81"/>
    </row>
    <row r="50" spans="2:11" s="28" customFormat="1" ht="15" customHeight="1" x14ac:dyDescent="0.3">
      <c r="B50" s="57"/>
      <c r="C50" s="121" t="s">
        <v>35</v>
      </c>
      <c r="D50" s="122"/>
      <c r="E50" s="122"/>
      <c r="F50" s="141"/>
      <c r="G50" s="54">
        <v>11769</v>
      </c>
      <c r="H50" s="30" t="s">
        <v>41</v>
      </c>
      <c r="I50" s="54">
        <f t="shared" ref="I50" si="0">G50</f>
        <v>11769</v>
      </c>
      <c r="J50" s="64"/>
      <c r="K50" s="90"/>
    </row>
    <row r="51" spans="2:11" ht="15" customHeight="1" x14ac:dyDescent="0.3">
      <c r="B51" s="38" t="s">
        <v>36</v>
      </c>
      <c r="C51" s="117" t="s">
        <v>37</v>
      </c>
      <c r="D51" s="118"/>
      <c r="E51" s="118"/>
      <c r="F51" s="118"/>
      <c r="G51" s="26"/>
      <c r="H51" s="26"/>
      <c r="I51" s="52"/>
      <c r="J51" s="81"/>
    </row>
    <row r="52" spans="2:11" ht="15" customHeight="1" x14ac:dyDescent="0.3">
      <c r="B52" s="142"/>
      <c r="C52" s="153" t="s">
        <v>38</v>
      </c>
      <c r="D52" s="154"/>
      <c r="E52" s="154"/>
      <c r="F52" s="154"/>
      <c r="G52" s="108">
        <v>200000</v>
      </c>
      <c r="H52" s="30" t="s">
        <v>77</v>
      </c>
      <c r="I52" s="44">
        <v>155080</v>
      </c>
      <c r="J52" s="64"/>
    </row>
    <row r="53" spans="2:11" ht="29.4" customHeight="1" x14ac:dyDescent="0.3">
      <c r="B53" s="152"/>
      <c r="C53" s="155"/>
      <c r="D53" s="156"/>
      <c r="E53" s="156"/>
      <c r="F53" s="156"/>
      <c r="G53" s="159"/>
      <c r="H53" s="30" t="s">
        <v>110</v>
      </c>
      <c r="I53" s="44">
        <v>44642</v>
      </c>
      <c r="J53" s="64"/>
      <c r="K53" s="90"/>
    </row>
    <row r="54" spans="2:11" ht="47.4" customHeight="1" x14ac:dyDescent="0.3">
      <c r="B54" s="143"/>
      <c r="C54" s="157"/>
      <c r="D54" s="158"/>
      <c r="E54" s="158"/>
      <c r="F54" s="158"/>
      <c r="G54" s="109"/>
      <c r="H54" s="30" t="s">
        <v>111</v>
      </c>
      <c r="I54" s="44">
        <v>278</v>
      </c>
      <c r="J54" s="64"/>
    </row>
    <row r="55" spans="2:11" ht="30" customHeight="1" x14ac:dyDescent="0.3">
      <c r="B55" s="61" t="s">
        <v>80</v>
      </c>
      <c r="C55" s="119" t="s">
        <v>58</v>
      </c>
      <c r="D55" s="119"/>
      <c r="E55" s="119"/>
      <c r="F55" s="119"/>
      <c r="G55" s="17">
        <f>SUM(G57:G59)</f>
        <v>29000</v>
      </c>
      <c r="H55" s="20"/>
      <c r="I55" s="20"/>
      <c r="J55" s="77"/>
    </row>
    <row r="56" spans="2:11" s="28" customFormat="1" ht="15" customHeight="1" x14ac:dyDescent="0.3">
      <c r="B56" s="38" t="s">
        <v>59</v>
      </c>
      <c r="C56" s="117" t="s">
        <v>60</v>
      </c>
      <c r="D56" s="118"/>
      <c r="E56" s="118"/>
      <c r="F56" s="118"/>
      <c r="G56" s="26"/>
      <c r="H56" s="26"/>
      <c r="I56" s="27"/>
      <c r="J56" s="82"/>
      <c r="K56" s="84"/>
    </row>
    <row r="57" spans="2:11" s="28" customFormat="1" ht="18" customHeight="1" x14ac:dyDescent="0.3">
      <c r="B57" s="49"/>
      <c r="C57" s="121" t="s">
        <v>76</v>
      </c>
      <c r="D57" s="122"/>
      <c r="E57" s="122"/>
      <c r="F57" s="141"/>
      <c r="G57" s="44">
        <v>7000</v>
      </c>
      <c r="H57" s="30" t="s">
        <v>77</v>
      </c>
      <c r="I57" s="14">
        <v>7000</v>
      </c>
      <c r="J57" s="64"/>
      <c r="K57" s="84"/>
    </row>
    <row r="58" spans="2:11" s="28" customFormat="1" x14ac:dyDescent="0.3">
      <c r="B58" s="49"/>
      <c r="C58" s="121" t="s">
        <v>61</v>
      </c>
      <c r="D58" s="122"/>
      <c r="E58" s="122"/>
      <c r="F58" s="122"/>
      <c r="G58" s="44">
        <v>15000</v>
      </c>
      <c r="H58" s="30" t="s">
        <v>77</v>
      </c>
      <c r="I58" s="14">
        <v>15000</v>
      </c>
      <c r="J58" s="64"/>
      <c r="K58" s="84"/>
    </row>
    <row r="59" spans="2:11" s="28" customFormat="1" x14ac:dyDescent="0.3">
      <c r="B59" s="50"/>
      <c r="C59" s="121" t="s">
        <v>62</v>
      </c>
      <c r="D59" s="122"/>
      <c r="E59" s="122"/>
      <c r="F59" s="122"/>
      <c r="G59" s="11">
        <v>7000</v>
      </c>
      <c r="H59" s="30" t="s">
        <v>0</v>
      </c>
      <c r="I59" s="14">
        <v>7000</v>
      </c>
      <c r="J59" s="64"/>
      <c r="K59" s="84"/>
    </row>
    <row r="60" spans="2:11" s="10" customFormat="1" ht="17.399999999999999" customHeight="1" x14ac:dyDescent="0.3">
      <c r="B60" s="39"/>
      <c r="C60" s="6"/>
      <c r="D60" s="6"/>
      <c r="E60" s="6"/>
      <c r="F60" s="6"/>
      <c r="G60" s="7"/>
      <c r="H60" s="8"/>
      <c r="I60" s="9"/>
      <c r="J60" s="64"/>
      <c r="K60" s="77"/>
    </row>
    <row r="61" spans="2:11" ht="45" customHeight="1" x14ac:dyDescent="0.3">
      <c r="B61" s="40" t="s">
        <v>2</v>
      </c>
      <c r="C61" s="127" t="s">
        <v>19</v>
      </c>
      <c r="D61" s="128"/>
      <c r="E61" s="128"/>
      <c r="F61" s="128"/>
      <c r="G61" s="24">
        <f>G62+G70+G74+G79</f>
        <v>322093</v>
      </c>
      <c r="H61" s="25"/>
      <c r="I61" s="25"/>
      <c r="J61" s="77"/>
    </row>
    <row r="62" spans="2:11" ht="30" customHeight="1" x14ac:dyDescent="0.3">
      <c r="B62" s="37" t="s">
        <v>81</v>
      </c>
      <c r="C62" s="150" t="s">
        <v>22</v>
      </c>
      <c r="D62" s="151"/>
      <c r="E62" s="151"/>
      <c r="F62" s="151"/>
      <c r="G62" s="17">
        <f>SUM(G64:G69)</f>
        <v>81277</v>
      </c>
      <c r="H62" s="20"/>
      <c r="I62" s="17"/>
      <c r="J62" s="78"/>
    </row>
    <row r="63" spans="2:11" ht="15" customHeight="1" x14ac:dyDescent="0.3">
      <c r="B63" s="38" t="s">
        <v>21</v>
      </c>
      <c r="C63" s="117" t="s">
        <v>23</v>
      </c>
      <c r="D63" s="118"/>
      <c r="E63" s="118"/>
      <c r="F63" s="118"/>
      <c r="G63" s="21"/>
      <c r="H63" s="21"/>
      <c r="I63" s="22"/>
      <c r="J63" s="79"/>
    </row>
    <row r="64" spans="2:11" ht="12" customHeight="1" x14ac:dyDescent="0.3">
      <c r="B64" s="105"/>
      <c r="C64" s="136" t="s">
        <v>71</v>
      </c>
      <c r="D64" s="136"/>
      <c r="E64" s="136"/>
      <c r="F64" s="136"/>
      <c r="G64" s="131">
        <v>50000</v>
      </c>
      <c r="H64" s="129" t="s">
        <v>41</v>
      </c>
      <c r="I64" s="108">
        <v>50000</v>
      </c>
      <c r="J64" s="80"/>
    </row>
    <row r="65" spans="2:11" ht="12.6" customHeight="1" x14ac:dyDescent="0.3">
      <c r="B65" s="107"/>
      <c r="C65" s="136"/>
      <c r="D65" s="136"/>
      <c r="E65" s="136"/>
      <c r="F65" s="136"/>
      <c r="G65" s="132"/>
      <c r="H65" s="130"/>
      <c r="I65" s="109"/>
      <c r="J65" s="80"/>
      <c r="K65" s="90"/>
    </row>
    <row r="66" spans="2:11" ht="15" customHeight="1" x14ac:dyDescent="0.3">
      <c r="B66" s="38" t="s">
        <v>33</v>
      </c>
      <c r="C66" s="117" t="s">
        <v>34</v>
      </c>
      <c r="D66" s="118"/>
      <c r="E66" s="118"/>
      <c r="F66" s="118"/>
      <c r="G66" s="21"/>
      <c r="H66" s="21"/>
      <c r="I66" s="22"/>
      <c r="J66" s="79"/>
    </row>
    <row r="67" spans="2:11" s="28" customFormat="1" ht="15" customHeight="1" x14ac:dyDescent="0.3">
      <c r="B67" s="144"/>
      <c r="C67" s="100" t="s">
        <v>63</v>
      </c>
      <c r="D67" s="101"/>
      <c r="E67" s="101"/>
      <c r="F67" s="102"/>
      <c r="G67" s="131">
        <v>18813</v>
      </c>
      <c r="H67" s="110" t="s">
        <v>73</v>
      </c>
      <c r="I67" s="131">
        <v>18813</v>
      </c>
      <c r="J67" s="64"/>
      <c r="K67" s="84"/>
    </row>
    <row r="68" spans="2:11" s="28" customFormat="1" ht="15" customHeight="1" x14ac:dyDescent="0.3">
      <c r="B68" s="145"/>
      <c r="C68" s="138"/>
      <c r="D68" s="139"/>
      <c r="E68" s="139"/>
      <c r="F68" s="140"/>
      <c r="G68" s="132"/>
      <c r="H68" s="111"/>
      <c r="I68" s="132"/>
      <c r="J68" s="64"/>
      <c r="K68" s="90"/>
    </row>
    <row r="69" spans="2:11" s="28" customFormat="1" ht="15" customHeight="1" x14ac:dyDescent="0.3">
      <c r="B69" s="160"/>
      <c r="C69" s="121" t="s">
        <v>72</v>
      </c>
      <c r="D69" s="122"/>
      <c r="E69" s="122"/>
      <c r="F69" s="141"/>
      <c r="G69" s="54">
        <v>12464</v>
      </c>
      <c r="H69" s="30" t="s">
        <v>41</v>
      </c>
      <c r="I69" s="54">
        <f>G69</f>
        <v>12464</v>
      </c>
      <c r="J69" s="64"/>
      <c r="K69" s="90"/>
    </row>
    <row r="70" spans="2:11" ht="30" customHeight="1" x14ac:dyDescent="0.3">
      <c r="B70" s="37" t="s">
        <v>82</v>
      </c>
      <c r="C70" s="119" t="s">
        <v>65</v>
      </c>
      <c r="D70" s="119"/>
      <c r="E70" s="119"/>
      <c r="F70" s="119"/>
      <c r="G70" s="17">
        <f>G72</f>
        <v>115000</v>
      </c>
      <c r="H70" s="20"/>
      <c r="I70" s="20"/>
      <c r="J70" s="77"/>
    </row>
    <row r="71" spans="2:11" ht="15" customHeight="1" x14ac:dyDescent="0.3">
      <c r="B71" s="38" t="s">
        <v>66</v>
      </c>
      <c r="C71" s="117" t="s">
        <v>67</v>
      </c>
      <c r="D71" s="118"/>
      <c r="E71" s="118"/>
      <c r="F71" s="118"/>
      <c r="G71" s="26"/>
      <c r="H71" s="26"/>
      <c r="I71" s="27"/>
      <c r="J71" s="82"/>
    </row>
    <row r="72" spans="2:11" s="28" customFormat="1" ht="31.2" x14ac:dyDescent="0.3">
      <c r="B72" s="142"/>
      <c r="C72" s="100" t="s">
        <v>68</v>
      </c>
      <c r="D72" s="101"/>
      <c r="E72" s="101"/>
      <c r="F72" s="102"/>
      <c r="G72" s="131">
        <v>115000</v>
      </c>
      <c r="H72" s="30" t="s">
        <v>112</v>
      </c>
      <c r="I72" s="14">
        <v>30000</v>
      </c>
      <c r="J72" s="64"/>
      <c r="K72" s="84"/>
    </row>
    <row r="73" spans="2:11" s="28" customFormat="1" x14ac:dyDescent="0.3">
      <c r="B73" s="143"/>
      <c r="C73" s="138"/>
      <c r="D73" s="139"/>
      <c r="E73" s="139"/>
      <c r="F73" s="140"/>
      <c r="G73" s="132"/>
      <c r="H73" s="46" t="s">
        <v>0</v>
      </c>
      <c r="I73" s="45">
        <v>85000</v>
      </c>
      <c r="J73" s="64"/>
      <c r="K73" s="84"/>
    </row>
    <row r="74" spans="2:11" ht="30" customHeight="1" x14ac:dyDescent="0.3">
      <c r="B74" s="37" t="s">
        <v>83</v>
      </c>
      <c r="C74" s="119" t="s">
        <v>30</v>
      </c>
      <c r="D74" s="119"/>
      <c r="E74" s="119"/>
      <c r="F74" s="119"/>
      <c r="G74" s="17">
        <f>SUM(G76:G77)</f>
        <v>55816</v>
      </c>
      <c r="H74" s="20"/>
      <c r="I74" s="20"/>
      <c r="J74" s="77"/>
    </row>
    <row r="75" spans="2:11" s="28" customFormat="1" ht="15" customHeight="1" x14ac:dyDescent="0.3">
      <c r="B75" s="38" t="s">
        <v>31</v>
      </c>
      <c r="C75" s="117" t="s">
        <v>32</v>
      </c>
      <c r="D75" s="118"/>
      <c r="E75" s="118"/>
      <c r="F75" s="118"/>
      <c r="G75" s="26"/>
      <c r="H75" s="26"/>
      <c r="I75" s="27"/>
      <c r="J75" s="82"/>
      <c r="K75" s="84"/>
    </row>
    <row r="76" spans="2:11" s="28" customFormat="1" x14ac:dyDescent="0.3">
      <c r="B76" s="142"/>
      <c r="C76" s="100" t="s">
        <v>32</v>
      </c>
      <c r="D76" s="101"/>
      <c r="E76" s="101"/>
      <c r="F76" s="102"/>
      <c r="G76" s="55">
        <v>33816</v>
      </c>
      <c r="H76" s="30" t="s">
        <v>41</v>
      </c>
      <c r="I76" s="14">
        <v>33816</v>
      </c>
      <c r="J76" s="64"/>
      <c r="K76" s="90"/>
    </row>
    <row r="77" spans="2:11" s="28" customFormat="1" x14ac:dyDescent="0.3">
      <c r="B77" s="152"/>
      <c r="C77" s="100" t="s">
        <v>64</v>
      </c>
      <c r="D77" s="101"/>
      <c r="E77" s="101"/>
      <c r="F77" s="102"/>
      <c r="G77" s="131">
        <v>22000</v>
      </c>
      <c r="H77" s="30" t="s">
        <v>73</v>
      </c>
      <c r="I77" s="14">
        <v>19849</v>
      </c>
      <c r="J77" s="64"/>
      <c r="K77" s="90"/>
    </row>
    <row r="78" spans="2:11" s="28" customFormat="1" ht="15.6" customHeight="1" x14ac:dyDescent="0.3">
      <c r="B78" s="143"/>
      <c r="C78" s="138"/>
      <c r="D78" s="139"/>
      <c r="E78" s="139"/>
      <c r="F78" s="140"/>
      <c r="G78" s="132"/>
      <c r="H78" s="30" t="s">
        <v>41</v>
      </c>
      <c r="I78" s="14">
        <v>2151</v>
      </c>
      <c r="J78" s="64"/>
      <c r="K78" s="90"/>
    </row>
    <row r="79" spans="2:11" ht="30" customHeight="1" x14ac:dyDescent="0.3">
      <c r="B79" s="37" t="s">
        <v>87</v>
      </c>
      <c r="C79" s="150" t="s">
        <v>25</v>
      </c>
      <c r="D79" s="151"/>
      <c r="E79" s="151"/>
      <c r="F79" s="151"/>
      <c r="G79" s="17">
        <f>SUM(G81)</f>
        <v>70000</v>
      </c>
      <c r="H79" s="20"/>
      <c r="I79" s="17"/>
      <c r="J79" s="78"/>
    </row>
    <row r="80" spans="2:11" ht="15" customHeight="1" x14ac:dyDescent="0.3">
      <c r="B80" s="38" t="s">
        <v>98</v>
      </c>
      <c r="C80" s="117" t="s">
        <v>99</v>
      </c>
      <c r="D80" s="118"/>
      <c r="E80" s="118"/>
      <c r="F80" s="118"/>
      <c r="G80" s="21"/>
      <c r="H80" s="21"/>
      <c r="I80" s="22"/>
      <c r="J80" s="79"/>
    </row>
    <row r="81" spans="1:11" ht="42" customHeight="1" x14ac:dyDescent="0.3">
      <c r="B81" s="105"/>
      <c r="C81" s="136" t="s">
        <v>113</v>
      </c>
      <c r="D81" s="136"/>
      <c r="E81" s="136"/>
      <c r="F81" s="136"/>
      <c r="G81" s="137">
        <v>70000</v>
      </c>
      <c r="H81" s="96" t="s">
        <v>114</v>
      </c>
      <c r="I81" s="59">
        <v>40000</v>
      </c>
      <c r="J81" s="80"/>
    </row>
    <row r="82" spans="1:11" ht="28.5" customHeight="1" x14ac:dyDescent="0.3">
      <c r="B82" s="107"/>
      <c r="C82" s="136"/>
      <c r="D82" s="136"/>
      <c r="E82" s="136"/>
      <c r="F82" s="136"/>
      <c r="G82" s="137"/>
      <c r="H82" s="92" t="s">
        <v>100</v>
      </c>
      <c r="I82" s="51">
        <v>30000</v>
      </c>
      <c r="J82" s="80"/>
      <c r="K82" s="90"/>
    </row>
    <row r="83" spans="1:11" s="28" customFormat="1" ht="15" customHeight="1" x14ac:dyDescent="0.3">
      <c r="A83" s="29"/>
      <c r="B83" s="41"/>
      <c r="C83" s="33"/>
      <c r="D83" s="33"/>
      <c r="E83" s="33"/>
      <c r="F83" s="33"/>
      <c r="G83" s="12"/>
      <c r="H83" s="32"/>
      <c r="I83" s="12"/>
      <c r="J83" s="64"/>
      <c r="K83" s="77"/>
    </row>
    <row r="84" spans="1:11" ht="45" customHeight="1" x14ac:dyDescent="0.3">
      <c r="B84" s="40" t="s">
        <v>3</v>
      </c>
      <c r="C84" s="127" t="s">
        <v>20</v>
      </c>
      <c r="D84" s="128"/>
      <c r="E84" s="128"/>
      <c r="F84" s="128"/>
      <c r="G84" s="24">
        <f>G85+G95+G104</f>
        <v>3365201</v>
      </c>
      <c r="H84" s="25"/>
      <c r="I84" s="25"/>
      <c r="J84" s="77"/>
    </row>
    <row r="85" spans="1:11" ht="30" customHeight="1" x14ac:dyDescent="0.3">
      <c r="B85" s="37" t="s">
        <v>39</v>
      </c>
      <c r="C85" s="119" t="s">
        <v>22</v>
      </c>
      <c r="D85" s="119"/>
      <c r="E85" s="119"/>
      <c r="F85" s="119"/>
      <c r="G85" s="17">
        <f>G94+G93+G89+G88+G87</f>
        <v>1478201</v>
      </c>
      <c r="H85" s="20"/>
      <c r="I85" s="20"/>
      <c r="J85" s="77"/>
    </row>
    <row r="86" spans="1:11" ht="15" customHeight="1" x14ac:dyDescent="0.3">
      <c r="B86" s="38" t="s">
        <v>85</v>
      </c>
      <c r="C86" s="117" t="s">
        <v>84</v>
      </c>
      <c r="D86" s="118"/>
      <c r="E86" s="118"/>
      <c r="F86" s="118"/>
      <c r="G86" s="21"/>
      <c r="H86" s="21"/>
      <c r="I86" s="22"/>
      <c r="J86" s="79"/>
    </row>
    <row r="87" spans="1:11" s="84" customFormat="1" ht="15" customHeight="1" x14ac:dyDescent="0.3">
      <c r="B87" s="105"/>
      <c r="C87" s="164" t="s">
        <v>78</v>
      </c>
      <c r="D87" s="165"/>
      <c r="E87" s="165"/>
      <c r="F87" s="166"/>
      <c r="G87" s="60">
        <v>16000</v>
      </c>
      <c r="H87" s="98" t="s">
        <v>77</v>
      </c>
      <c r="I87" s="59">
        <v>16000</v>
      </c>
      <c r="J87" s="79"/>
    </row>
    <row r="88" spans="1:11" s="84" customFormat="1" ht="46.8" x14ac:dyDescent="0.3">
      <c r="B88" s="106"/>
      <c r="C88" s="164" t="s">
        <v>115</v>
      </c>
      <c r="D88" s="165"/>
      <c r="E88" s="165"/>
      <c r="F88" s="166"/>
      <c r="G88" s="60">
        <v>436094</v>
      </c>
      <c r="H88" s="98" t="s">
        <v>116</v>
      </c>
      <c r="I88" s="59">
        <v>436094</v>
      </c>
      <c r="J88" s="79"/>
    </row>
    <row r="89" spans="1:11" ht="30" customHeight="1" x14ac:dyDescent="0.3">
      <c r="B89" s="106"/>
      <c r="C89" s="136" t="s">
        <v>84</v>
      </c>
      <c r="D89" s="136"/>
      <c r="E89" s="136"/>
      <c r="F89" s="136"/>
      <c r="G89" s="137">
        <f>789046+197261</f>
        <v>986307</v>
      </c>
      <c r="H89" s="96" t="s">
        <v>117</v>
      </c>
      <c r="I89" s="59">
        <v>789046</v>
      </c>
      <c r="J89" s="80"/>
    </row>
    <row r="90" spans="1:11" ht="31.2" customHeight="1" x14ac:dyDescent="0.3">
      <c r="B90" s="106"/>
      <c r="C90" s="136"/>
      <c r="D90" s="136"/>
      <c r="E90" s="136"/>
      <c r="F90" s="136"/>
      <c r="G90" s="137"/>
      <c r="H90" s="146" t="s">
        <v>118</v>
      </c>
      <c r="I90" s="148">
        <v>197261</v>
      </c>
      <c r="J90" s="63"/>
    </row>
    <row r="91" spans="1:11" ht="15" customHeight="1" x14ac:dyDescent="0.3">
      <c r="B91" s="97"/>
      <c r="C91" s="136"/>
      <c r="D91" s="136"/>
      <c r="E91" s="136"/>
      <c r="F91" s="136"/>
      <c r="G91" s="137"/>
      <c r="H91" s="147"/>
      <c r="I91" s="149"/>
      <c r="J91" s="80"/>
      <c r="K91" s="90"/>
    </row>
    <row r="92" spans="1:11" x14ac:dyDescent="0.3">
      <c r="B92" s="38" t="s">
        <v>33</v>
      </c>
      <c r="C92" s="117" t="s">
        <v>34</v>
      </c>
      <c r="D92" s="118"/>
      <c r="E92" s="118"/>
      <c r="F92" s="118"/>
      <c r="G92" s="26"/>
      <c r="H92" s="26"/>
      <c r="I92" s="27"/>
      <c r="J92" s="82"/>
    </row>
    <row r="93" spans="1:11" s="28" customFormat="1" ht="15" customHeight="1" x14ac:dyDescent="0.3">
      <c r="B93" s="144"/>
      <c r="C93" s="121" t="s">
        <v>75</v>
      </c>
      <c r="D93" s="122"/>
      <c r="E93" s="122"/>
      <c r="F93" s="141"/>
      <c r="G93" s="54">
        <v>14800</v>
      </c>
      <c r="H93" s="30" t="s">
        <v>41</v>
      </c>
      <c r="I93" s="54">
        <v>14800</v>
      </c>
      <c r="J93" s="64"/>
      <c r="K93" s="90"/>
    </row>
    <row r="94" spans="1:11" s="28" customFormat="1" x14ac:dyDescent="0.3">
      <c r="B94" s="145"/>
      <c r="C94" s="121" t="s">
        <v>74</v>
      </c>
      <c r="D94" s="122"/>
      <c r="E94" s="122"/>
      <c r="F94" s="141"/>
      <c r="G94" s="54">
        <v>25000</v>
      </c>
      <c r="H94" s="30" t="s">
        <v>41</v>
      </c>
      <c r="I94" s="54">
        <v>25000</v>
      </c>
      <c r="J94" s="64"/>
      <c r="K94" s="90"/>
    </row>
    <row r="95" spans="1:11" ht="30" customHeight="1" x14ac:dyDescent="0.3">
      <c r="B95" s="48" t="s">
        <v>40</v>
      </c>
      <c r="C95" s="119" t="s">
        <v>25</v>
      </c>
      <c r="D95" s="119"/>
      <c r="E95" s="119"/>
      <c r="F95" s="119"/>
      <c r="G95" s="17">
        <f>G97+G100+G102+G99</f>
        <v>1710000</v>
      </c>
      <c r="H95" s="20"/>
      <c r="I95" s="20"/>
      <c r="J95" s="77"/>
    </row>
    <row r="96" spans="1:11" s="28" customFormat="1" ht="15" customHeight="1" x14ac:dyDescent="0.3">
      <c r="B96" s="38" t="s">
        <v>26</v>
      </c>
      <c r="C96" s="117" t="s">
        <v>27</v>
      </c>
      <c r="D96" s="118"/>
      <c r="E96" s="118"/>
      <c r="F96" s="118"/>
      <c r="G96" s="26"/>
      <c r="H96" s="26"/>
      <c r="I96" s="27"/>
      <c r="J96" s="82"/>
      <c r="K96" s="84"/>
    </row>
    <row r="97" spans="2:11" s="28" customFormat="1" ht="32.4" customHeight="1" x14ac:dyDescent="0.3">
      <c r="B97" s="95"/>
      <c r="C97" s="161" t="s">
        <v>119</v>
      </c>
      <c r="D97" s="162"/>
      <c r="E97" s="162"/>
      <c r="F97" s="163"/>
      <c r="G97" s="60">
        <v>1625000</v>
      </c>
      <c r="H97" s="30" t="s">
        <v>118</v>
      </c>
      <c r="I97" s="47">
        <v>1625000</v>
      </c>
      <c r="J97" s="64"/>
      <c r="K97" s="84"/>
    </row>
    <row r="98" spans="2:11" s="28" customFormat="1" ht="15" customHeight="1" x14ac:dyDescent="0.3">
      <c r="B98" s="38" t="s">
        <v>28</v>
      </c>
      <c r="C98" s="117" t="s">
        <v>29</v>
      </c>
      <c r="D98" s="118"/>
      <c r="E98" s="118"/>
      <c r="F98" s="118"/>
      <c r="G98" s="26"/>
      <c r="H98" s="26"/>
      <c r="I98" s="27"/>
      <c r="J98" s="82"/>
      <c r="K98" s="84"/>
    </row>
    <row r="99" spans="2:11" s="28" customFormat="1" x14ac:dyDescent="0.3">
      <c r="B99" s="94"/>
      <c r="C99" s="100" t="s">
        <v>79</v>
      </c>
      <c r="D99" s="101"/>
      <c r="E99" s="101"/>
      <c r="F99" s="102"/>
      <c r="G99" s="93">
        <v>65000</v>
      </c>
      <c r="H99" s="30" t="s">
        <v>77</v>
      </c>
      <c r="I99" s="14">
        <v>65000</v>
      </c>
      <c r="J99" s="64"/>
      <c r="K99" s="84"/>
    </row>
    <row r="100" spans="2:11" s="28" customFormat="1" x14ac:dyDescent="0.3">
      <c r="B100" s="56"/>
      <c r="C100" s="100" t="s">
        <v>120</v>
      </c>
      <c r="D100" s="101"/>
      <c r="E100" s="101"/>
      <c r="F100" s="102"/>
      <c r="G100" s="55">
        <v>10000</v>
      </c>
      <c r="H100" s="30" t="s">
        <v>95</v>
      </c>
      <c r="I100" s="14">
        <v>10000</v>
      </c>
      <c r="J100" s="64"/>
      <c r="K100" s="84"/>
    </row>
    <row r="101" spans="2:11" s="28" customFormat="1" ht="15" customHeight="1" x14ac:dyDescent="0.3">
      <c r="B101" s="38" t="s">
        <v>69</v>
      </c>
      <c r="C101" s="117" t="s">
        <v>70</v>
      </c>
      <c r="D101" s="118"/>
      <c r="E101" s="118"/>
      <c r="F101" s="118"/>
      <c r="G101" s="26"/>
      <c r="H101" s="26"/>
      <c r="I101" s="27"/>
      <c r="J101" s="82"/>
      <c r="K101" s="84"/>
    </row>
    <row r="102" spans="2:11" s="28" customFormat="1" x14ac:dyDescent="0.3">
      <c r="B102" s="142"/>
      <c r="C102" s="100" t="s">
        <v>88</v>
      </c>
      <c r="D102" s="101"/>
      <c r="E102" s="101"/>
      <c r="F102" s="102"/>
      <c r="G102" s="131">
        <v>10000</v>
      </c>
      <c r="H102" s="110" t="s">
        <v>77</v>
      </c>
      <c r="I102" s="108">
        <v>10000</v>
      </c>
      <c r="J102" s="64"/>
      <c r="K102" s="84"/>
    </row>
    <row r="103" spans="2:11" s="28" customFormat="1" x14ac:dyDescent="0.3">
      <c r="B103" s="143"/>
      <c r="C103" s="138"/>
      <c r="D103" s="139"/>
      <c r="E103" s="139"/>
      <c r="F103" s="140"/>
      <c r="G103" s="132"/>
      <c r="H103" s="111"/>
      <c r="I103" s="109"/>
      <c r="J103" s="64"/>
      <c r="K103" s="84"/>
    </row>
    <row r="104" spans="2:11" ht="30" customHeight="1" x14ac:dyDescent="0.3">
      <c r="B104" s="37" t="s">
        <v>97</v>
      </c>
      <c r="C104" s="119" t="s">
        <v>92</v>
      </c>
      <c r="D104" s="119"/>
      <c r="E104" s="119"/>
      <c r="F104" s="119"/>
      <c r="G104" s="17">
        <f>G106+G108</f>
        <v>177000</v>
      </c>
      <c r="H104" s="20"/>
      <c r="I104" s="20"/>
      <c r="J104" s="77"/>
    </row>
    <row r="105" spans="2:11" ht="15" customHeight="1" x14ac:dyDescent="0.3">
      <c r="B105" s="38" t="s">
        <v>93</v>
      </c>
      <c r="C105" s="117" t="s">
        <v>94</v>
      </c>
      <c r="D105" s="118"/>
      <c r="E105" s="118"/>
      <c r="F105" s="118"/>
      <c r="G105" s="26"/>
      <c r="H105" s="26"/>
      <c r="I105" s="27"/>
      <c r="J105" s="82"/>
    </row>
    <row r="106" spans="2:11" ht="15" customHeight="1" x14ac:dyDescent="0.3">
      <c r="B106" s="105"/>
      <c r="C106" s="103" t="s">
        <v>121</v>
      </c>
      <c r="D106" s="103"/>
      <c r="E106" s="103"/>
      <c r="F106" s="103"/>
      <c r="G106" s="104">
        <v>52000</v>
      </c>
      <c r="H106" s="99" t="s">
        <v>77</v>
      </c>
      <c r="I106" s="47">
        <v>30533</v>
      </c>
      <c r="J106" s="82"/>
    </row>
    <row r="107" spans="2:11" s="28" customFormat="1" ht="16.5" customHeight="1" x14ac:dyDescent="0.3">
      <c r="B107" s="106"/>
      <c r="C107" s="103"/>
      <c r="D107" s="103"/>
      <c r="E107" s="103"/>
      <c r="F107" s="103"/>
      <c r="G107" s="104"/>
      <c r="H107" s="98" t="s">
        <v>95</v>
      </c>
      <c r="I107" s="47">
        <v>21467</v>
      </c>
      <c r="J107" s="64"/>
      <c r="K107" s="84"/>
    </row>
    <row r="108" spans="2:11" s="28" customFormat="1" ht="16.5" customHeight="1" x14ac:dyDescent="0.3">
      <c r="B108" s="106"/>
      <c r="C108" s="100" t="s">
        <v>122</v>
      </c>
      <c r="D108" s="101"/>
      <c r="E108" s="101"/>
      <c r="F108" s="102"/>
      <c r="G108" s="131">
        <v>125000</v>
      </c>
      <c r="H108" s="110" t="s">
        <v>73</v>
      </c>
      <c r="I108" s="108">
        <v>125000</v>
      </c>
      <c r="J108" s="64"/>
      <c r="K108" s="84"/>
    </row>
    <row r="109" spans="2:11" s="28" customFormat="1" ht="15.75" customHeight="1" x14ac:dyDescent="0.3">
      <c r="B109" s="107"/>
      <c r="C109" s="138"/>
      <c r="D109" s="139"/>
      <c r="E109" s="139"/>
      <c r="F109" s="140"/>
      <c r="G109" s="132"/>
      <c r="H109" s="111"/>
      <c r="I109" s="109"/>
      <c r="J109" s="64"/>
      <c r="K109" s="84"/>
    </row>
    <row r="110" spans="2:11" ht="15" customHeight="1" x14ac:dyDescent="0.3">
      <c r="B110" s="5"/>
      <c r="C110" s="6"/>
      <c r="D110" s="6"/>
      <c r="E110" s="6"/>
      <c r="F110" s="6"/>
      <c r="G110" s="9"/>
      <c r="H110" s="31"/>
      <c r="I110" s="12"/>
      <c r="J110" s="64"/>
    </row>
    <row r="111" spans="2:11" ht="15" customHeight="1" x14ac:dyDescent="0.3">
      <c r="B111" s="125" t="s">
        <v>54</v>
      </c>
      <c r="C111" s="125"/>
      <c r="D111" s="125"/>
      <c r="E111" s="125"/>
      <c r="F111" s="125"/>
      <c r="G111" s="125"/>
      <c r="H111" s="125"/>
      <c r="I111" s="125"/>
      <c r="J111" s="68"/>
    </row>
    <row r="112" spans="2:11" ht="33" customHeight="1" x14ac:dyDescent="0.3">
      <c r="B112" s="156" t="s">
        <v>108</v>
      </c>
      <c r="C112" s="156"/>
      <c r="D112" s="156"/>
      <c r="E112" s="156"/>
      <c r="F112" s="156"/>
      <c r="G112" s="156"/>
      <c r="H112" s="156"/>
      <c r="I112" s="156"/>
      <c r="J112" s="83"/>
    </row>
    <row r="113" spans="2:10" ht="15" customHeight="1" x14ac:dyDescent="0.3">
      <c r="B113" s="5"/>
      <c r="C113" s="43"/>
      <c r="D113" s="43"/>
      <c r="E113" s="43"/>
      <c r="F113" s="43"/>
      <c r="G113" s="9"/>
      <c r="H113" s="31"/>
      <c r="I113" s="12"/>
      <c r="J113" s="64"/>
    </row>
    <row r="114" spans="2:10" ht="15" customHeight="1" x14ac:dyDescent="0.3">
      <c r="B114" s="5"/>
      <c r="C114" s="43"/>
      <c r="D114" s="43"/>
      <c r="E114" s="43"/>
      <c r="F114" s="43"/>
      <c r="G114" s="9"/>
      <c r="H114" s="31"/>
      <c r="I114" s="12"/>
      <c r="J114" s="64"/>
    </row>
    <row r="115" spans="2:10" x14ac:dyDescent="0.3">
      <c r="B115" s="125" t="s">
        <v>56</v>
      </c>
      <c r="C115" s="125"/>
      <c r="D115" s="125"/>
      <c r="E115" s="125"/>
      <c r="F115" s="125"/>
      <c r="G115" s="125"/>
      <c r="H115" s="125"/>
      <c r="I115" s="125"/>
      <c r="J115" s="68"/>
    </row>
    <row r="116" spans="2:10" ht="30" customHeight="1" x14ac:dyDescent="0.3">
      <c r="B116" s="135" t="s">
        <v>109</v>
      </c>
      <c r="C116" s="135"/>
      <c r="D116" s="135"/>
      <c r="E116" s="135"/>
      <c r="F116" s="135"/>
      <c r="G116" s="135"/>
      <c r="H116" s="135"/>
      <c r="I116" s="135"/>
      <c r="J116" s="69"/>
    </row>
    <row r="118" spans="2:10" x14ac:dyDescent="0.3">
      <c r="B118" s="123" t="s">
        <v>12</v>
      </c>
      <c r="C118" s="123"/>
    </row>
    <row r="119" spans="2:10" x14ac:dyDescent="0.3">
      <c r="B119" s="123" t="s">
        <v>13</v>
      </c>
      <c r="C119" s="123"/>
    </row>
    <row r="120" spans="2:10" x14ac:dyDescent="0.3">
      <c r="B120" s="123" t="s">
        <v>14</v>
      </c>
      <c r="C120" s="123"/>
    </row>
    <row r="121" spans="2:10" ht="15" customHeight="1" x14ac:dyDescent="0.3">
      <c r="F121" s="133" t="s">
        <v>15</v>
      </c>
      <c r="G121" s="133"/>
      <c r="H121" s="133"/>
      <c r="I121" s="133"/>
      <c r="J121" s="85"/>
    </row>
    <row r="122" spans="2:10" x14ac:dyDescent="0.3">
      <c r="G122" s="13"/>
      <c r="H122" s="13"/>
      <c r="I122" s="13"/>
      <c r="J122" s="85"/>
    </row>
    <row r="123" spans="2:10" x14ac:dyDescent="0.3">
      <c r="F123" s="134" t="s">
        <v>16</v>
      </c>
      <c r="G123" s="134"/>
      <c r="H123" s="134"/>
      <c r="I123" s="134"/>
      <c r="J123" s="86"/>
    </row>
    <row r="126" spans="2:10" x14ac:dyDescent="0.3">
      <c r="F126" s="134" t="s">
        <v>17</v>
      </c>
      <c r="G126" s="134"/>
      <c r="H126" s="134"/>
      <c r="I126" s="134"/>
      <c r="J126" s="86"/>
    </row>
  </sheetData>
  <mergeCells count="141">
    <mergeCell ref="B39:I39"/>
    <mergeCell ref="C42:F42"/>
    <mergeCell ref="C43:F43"/>
    <mergeCell ref="B30:D30"/>
    <mergeCell ref="B36:D36"/>
    <mergeCell ref="E25:I25"/>
    <mergeCell ref="B31:D31"/>
    <mergeCell ref="E31:I31"/>
    <mergeCell ref="B19:H19"/>
    <mergeCell ref="E28:I28"/>
    <mergeCell ref="B28:D28"/>
    <mergeCell ref="B38:I38"/>
    <mergeCell ref="B29:D29"/>
    <mergeCell ref="E32:I32"/>
    <mergeCell ref="B32:D32"/>
    <mergeCell ref="B6:H6"/>
    <mergeCell ref="B7:H7"/>
    <mergeCell ref="B8:H8"/>
    <mergeCell ref="B10:H10"/>
    <mergeCell ref="B11:H11"/>
    <mergeCell ref="B12:H12"/>
    <mergeCell ref="E26:I26"/>
    <mergeCell ref="E27:I27"/>
    <mergeCell ref="B25:D25"/>
    <mergeCell ref="B26:D26"/>
    <mergeCell ref="B27:D27"/>
    <mergeCell ref="B13:H13"/>
    <mergeCell ref="B14:H14"/>
    <mergeCell ref="B15:H15"/>
    <mergeCell ref="B16:H16"/>
    <mergeCell ref="B17:H17"/>
    <mergeCell ref="B18:H18"/>
    <mergeCell ref="B20:H20"/>
    <mergeCell ref="B22:H22"/>
    <mergeCell ref="B24:H24"/>
    <mergeCell ref="B23:I23"/>
    <mergeCell ref="B111:I111"/>
    <mergeCell ref="B112:I112"/>
    <mergeCell ref="G72:G73"/>
    <mergeCell ref="C57:F57"/>
    <mergeCell ref="C58:F58"/>
    <mergeCell ref="B76:B78"/>
    <mergeCell ref="C69:F69"/>
    <mergeCell ref="C62:F62"/>
    <mergeCell ref="C63:F63"/>
    <mergeCell ref="B64:B65"/>
    <mergeCell ref="C64:F65"/>
    <mergeCell ref="G64:G65"/>
    <mergeCell ref="C66:F66"/>
    <mergeCell ref="C81:F82"/>
    <mergeCell ref="G81:G82"/>
    <mergeCell ref="C108:F109"/>
    <mergeCell ref="G108:G109"/>
    <mergeCell ref="C104:F104"/>
    <mergeCell ref="C105:F105"/>
    <mergeCell ref="B72:B73"/>
    <mergeCell ref="C72:F73"/>
    <mergeCell ref="H102:H103"/>
    <mergeCell ref="I102:I103"/>
    <mergeCell ref="C84:F84"/>
    <mergeCell ref="C97:F97"/>
    <mergeCell ref="C67:F68"/>
    <mergeCell ref="G67:G68"/>
    <mergeCell ref="C93:F93"/>
    <mergeCell ref="C86:F86"/>
    <mergeCell ref="C77:F78"/>
    <mergeCell ref="G77:G78"/>
    <mergeCell ref="C88:F88"/>
    <mergeCell ref="C87:F87"/>
    <mergeCell ref="F121:I121"/>
    <mergeCell ref="F123:I123"/>
    <mergeCell ref="F126:I126"/>
    <mergeCell ref="B116:I116"/>
    <mergeCell ref="B118:C118"/>
    <mergeCell ref="B119:C119"/>
    <mergeCell ref="B120:C120"/>
    <mergeCell ref="B115:I115"/>
    <mergeCell ref="C89:F91"/>
    <mergeCell ref="G89:G91"/>
    <mergeCell ref="C102:F103"/>
    <mergeCell ref="G102:G103"/>
    <mergeCell ref="C94:F94"/>
    <mergeCell ref="C98:F98"/>
    <mergeCell ref="C100:F100"/>
    <mergeCell ref="C95:F95"/>
    <mergeCell ref="C96:F96"/>
    <mergeCell ref="C92:F92"/>
    <mergeCell ref="C101:F101"/>
    <mergeCell ref="B102:B103"/>
    <mergeCell ref="B93:B94"/>
    <mergeCell ref="B87:B90"/>
    <mergeCell ref="H90:H91"/>
    <mergeCell ref="I90:I91"/>
    <mergeCell ref="B1:I1"/>
    <mergeCell ref="C51:F51"/>
    <mergeCell ref="C85:F85"/>
    <mergeCell ref="E29:I29"/>
    <mergeCell ref="E30:I30"/>
    <mergeCell ref="E36:I36"/>
    <mergeCell ref="C59:F59"/>
    <mergeCell ref="C74:F74"/>
    <mergeCell ref="C75:F75"/>
    <mergeCell ref="C70:F70"/>
    <mergeCell ref="C71:F71"/>
    <mergeCell ref="B2:I2"/>
    <mergeCell ref="B3:I3"/>
    <mergeCell ref="B4:I4"/>
    <mergeCell ref="B5:I5"/>
    <mergeCell ref="C45:F45"/>
    <mergeCell ref="C47:F47"/>
    <mergeCell ref="C55:F55"/>
    <mergeCell ref="H64:H65"/>
    <mergeCell ref="I64:I65"/>
    <mergeCell ref="H67:H68"/>
    <mergeCell ref="I67:I68"/>
    <mergeCell ref="C48:F48"/>
    <mergeCell ref="C50:F50"/>
    <mergeCell ref="C99:F99"/>
    <mergeCell ref="C106:F107"/>
    <mergeCell ref="G106:G107"/>
    <mergeCell ref="B106:B109"/>
    <mergeCell ref="I108:I109"/>
    <mergeCell ref="H108:H109"/>
    <mergeCell ref="B35:D35"/>
    <mergeCell ref="E35:I35"/>
    <mergeCell ref="B33:D33"/>
    <mergeCell ref="E33:I33"/>
    <mergeCell ref="B34:D34"/>
    <mergeCell ref="E34:I34"/>
    <mergeCell ref="B52:B54"/>
    <mergeCell ref="C52:F54"/>
    <mergeCell ref="G52:G54"/>
    <mergeCell ref="C76:F76"/>
    <mergeCell ref="C61:F61"/>
    <mergeCell ref="C56:F56"/>
    <mergeCell ref="C49:F49"/>
    <mergeCell ref="B40:I40"/>
    <mergeCell ref="B67:B69"/>
    <mergeCell ref="C79:F79"/>
    <mergeCell ref="C80:F80"/>
    <mergeCell ref="B81:B82"/>
  </mergeCells>
  <phoneticPr fontId="8" type="noConversion"/>
  <pageMargins left="0.7" right="0.7" top="0.75" bottom="0.75" header="0.3" footer="0.3"/>
  <pageSetup paperSize="9" scale="58" fitToHeight="0" orientation="portrait" r:id="rId1"/>
  <rowBreaks count="2" manualBreakCount="2">
    <brk id="60" max="9" man="1"/>
    <brk id="109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Program_2024</vt:lpstr>
      <vt:lpstr>Program_2024!Print_Area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Nikola Nobilo</dc:creator>
  <cp:lastModifiedBy>Vlatka Fičor</cp:lastModifiedBy>
  <cp:lastPrinted>2024-10-15T11:51:43Z</cp:lastPrinted>
  <dcterms:created xsi:type="dcterms:W3CDTF">2022-05-17T08:06:04Z</dcterms:created>
  <dcterms:modified xsi:type="dcterms:W3CDTF">2024-10-15T12:03:12Z</dcterms:modified>
</cp:coreProperties>
</file>