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0.49\Nikola\PROGRAMI\2025-2 program građenja, održavanja, spomenička\___Savjetovanja\Građenje\"/>
    </mc:Choice>
  </mc:AlternateContent>
  <bookViews>
    <workbookView xWindow="2292" yWindow="3516" windowWidth="26508" windowHeight="12228"/>
  </bookViews>
  <sheets>
    <sheet name="I.izmjene i dopune_Program_2025" sheetId="1" r:id="rId1"/>
  </sheets>
  <definedNames>
    <definedName name="_xlnm.Print_Area" localSheetId="0">'I.izmjene i dopune_Program_2025'!$A$1:$J$98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21" i="1"/>
  <c r="I13" i="1"/>
  <c r="E14" i="1"/>
  <c r="E8" i="1"/>
  <c r="E22" i="1" s="1"/>
  <c r="E9" i="1"/>
  <c r="E10" i="1"/>
  <c r="G72" i="1"/>
  <c r="G70" i="1" s="1"/>
  <c r="G65" i="1"/>
  <c r="G59" i="1"/>
  <c r="G54" i="1" l="1"/>
  <c r="G41" i="1" l="1"/>
  <c r="G35" i="1"/>
  <c r="G34" i="1" l="1"/>
  <c r="G77" i="1"/>
  <c r="G64" i="1" s="1"/>
  <c r="G50" i="1" l="1"/>
  <c r="G48" i="1" s="1"/>
  <c r="G32" i="1" s="1"/>
</calcChain>
</file>

<file path=xl/sharedStrings.xml><?xml version="1.0" encoding="utf-8"?>
<sst xmlns="http://schemas.openxmlformats.org/spreadsheetml/2006/main" count="121" uniqueCount="106">
  <si>
    <t>komunalna naknada</t>
  </si>
  <si>
    <t xml:space="preserve">1. </t>
  </si>
  <si>
    <t xml:space="preserve">2. </t>
  </si>
  <si>
    <t>3.</t>
  </si>
  <si>
    <t>Opis</t>
  </si>
  <si>
    <t>Izvor financiranja</t>
  </si>
  <si>
    <t>Iznos izvora</t>
  </si>
  <si>
    <t>Članak 1.</t>
  </si>
  <si>
    <t>Članak 3.</t>
  </si>
  <si>
    <t>UKUPNO:</t>
  </si>
  <si>
    <t>1. komunalna naknada:</t>
  </si>
  <si>
    <t>Program</t>
  </si>
  <si>
    <t>KLASA:</t>
  </si>
  <si>
    <t>URBROJ:</t>
  </si>
  <si>
    <t xml:space="preserve">Baška, </t>
  </si>
  <si>
    <t>OPĆINSKO VIJEĆE OPĆINE BAŠKA</t>
  </si>
  <si>
    <t>Predsjednica:</t>
  </si>
  <si>
    <t>Tanja Grlj</t>
  </si>
  <si>
    <t>GRAĐEVINE KOMUNALNE INFRASTRUKTURE KOJE ĆE SE GRADITI RADI UREĐENJA NEUREĐENIH DIJELOVA GRAĐEVINSKOG PODRUČJA</t>
  </si>
  <si>
    <t>GRAĐEVINE KOMUNALNE INFRASTRUKTURE KOJE ĆE SE GRADITI U UREĐENIM DIJELOVIMA GRAĐEVINSKOG PODRUČJA</t>
  </si>
  <si>
    <t>POSTOJEĆE GRAĐEVINE KOMUNALNE INFRASTRUKTURE KOJE ĆE SE REKONSTRUIRATI</t>
  </si>
  <si>
    <t>NERAZVRSTANE CESTE</t>
  </si>
  <si>
    <t>1.1.</t>
  </si>
  <si>
    <t>JAVNE POVRŠINE NA KOJIMA NIJE DOPUŠTEN PROMET MOTORNIM VOZILIMA</t>
  </si>
  <si>
    <t>K201305</t>
  </si>
  <si>
    <t>T201506</t>
  </si>
  <si>
    <t>IZGRADNJA I UREĐENJE JAVNIH POVRŠINA</t>
  </si>
  <si>
    <t>JAVNA RASVJETA</t>
  </si>
  <si>
    <t>K201303</t>
  </si>
  <si>
    <t>IZGRADNJA JAVNE RASVJETE</t>
  </si>
  <si>
    <t>K201302</t>
  </si>
  <si>
    <t>IZRADA PROJEKATA ZA INFRASTRUKTURU</t>
  </si>
  <si>
    <t>K201502</t>
  </si>
  <si>
    <t>OTKUP ZEMLJIŠTA</t>
  </si>
  <si>
    <t>ZEMLJIŠTE</t>
  </si>
  <si>
    <t>3.1.</t>
  </si>
  <si>
    <t>3.2.</t>
  </si>
  <si>
    <t>komunalni doprinos</t>
  </si>
  <si>
    <t>Članak 2.</t>
  </si>
  <si>
    <t>2. opći prihodi i primici:</t>
  </si>
  <si>
    <t>OSTALO</t>
  </si>
  <si>
    <t>A201301</t>
  </si>
  <si>
    <t>IZRADA PROSTORNIH STUDIJA, PROJEKATA I RJEŠENJA</t>
  </si>
  <si>
    <t>GEODETSKO-KATASTARSKE USLUGE</t>
  </si>
  <si>
    <t>JAVNA RASVJETA - JURANDVOR, POS STANOVI</t>
  </si>
  <si>
    <t>UREĐAJI I OPREMA ZA OSTALE NAMJENE</t>
  </si>
  <si>
    <t>K201503</t>
  </si>
  <si>
    <t>NABAVA OPREME</t>
  </si>
  <si>
    <t>UREĐAJI, STROJEVI I OPREMA ZA OSTALE NAMJENE - KLUPICE, KOŠEVI ZA OTPAD I SL. NA POVRŠINAMA JAVNE NAMJENE</t>
  </si>
  <si>
    <t>PROJEKTNA DOKUMENTACIJA - ULICA PUT ZABLAĆA S4 O11</t>
  </si>
  <si>
    <t xml:space="preserve">INTELEKTUALNE I OSOBNE USLUGE - KOMUNALNI POSLOVI </t>
  </si>
  <si>
    <t>opći p.</t>
  </si>
  <si>
    <t>UREĐENJE JAVNIH POVRŠINA</t>
  </si>
  <si>
    <t>1.2.</t>
  </si>
  <si>
    <t>2.1.</t>
  </si>
  <si>
    <t>2.2.</t>
  </si>
  <si>
    <t>2.3.</t>
  </si>
  <si>
    <t>REKONSTRUKCIJA ZAOBILAZNICE D102 - NC158</t>
  </si>
  <si>
    <t>K201204</t>
  </si>
  <si>
    <t>NACRT PRIJEDLOGA AKTA</t>
  </si>
  <si>
    <t>JAVNA ODVODNJA OBORINSKIH VODA</t>
  </si>
  <si>
    <t>K201101</t>
  </si>
  <si>
    <t>IZGRADNJA OBJEKATA I UREĐAJA ODVODNJE I VODOVODA</t>
  </si>
  <si>
    <t>3.3.</t>
  </si>
  <si>
    <t>A201004</t>
  </si>
  <si>
    <t>ODRŽAVANJE POMORSKOG DOBRA</t>
  </si>
  <si>
    <t>dozvole na pomorskom dobru</t>
  </si>
  <si>
    <t>pomoći od izvanpr. korisnika</t>
  </si>
  <si>
    <t xml:space="preserve">NABAVA OPREME NA POMORSKOM DOBRU </t>
  </si>
  <si>
    <t>ZEMLJIŠTE-ZAOBILAZNICA</t>
  </si>
  <si>
    <t>prihodi od prodaje ili zamjene nefinancijske imovine</t>
  </si>
  <si>
    <t>pomoći iz drugih proračuna</t>
  </si>
  <si>
    <t>namjenski prihodi od zaduženja</t>
  </si>
  <si>
    <t>KAMENO POPLOČAVANJE-ULICA GORINKA</t>
  </si>
  <si>
    <t>REKONSTRUKCIJA SANITARNE KANALIZACIJE U ULICI STARI DVORI</t>
  </si>
  <si>
    <t>Općinsko vijeće Općine Baška, na temelju članka 67. stavka 1. Zakona o komunalnom gospodarstvu (»Narodne novine« broj 68/18, 110/18, 32/20) i članka 29. stavka 1. podstavka 21. Statuta Općine Baška (»Službene novine Primorsko-goranske županije« broj 12/13, 31/15, 27/17, 04/18, 06/20, 04/21), na sjednici održanoj ______________ 2025. godine, donijelo je</t>
  </si>
  <si>
    <t>Članak 3. mijenja se i glasi:</t>
  </si>
  <si>
    <t>"Sredstva za ostvarivanje Programa rasporedit će se za financiranje obavljanja komunalnih djelatnosti građenja komunalne infrastrukture kako je prikazano u sljedećem tabelarnom pregledu:</t>
  </si>
  <si>
    <t>UREĐENJE OBALNOG DIJELA NASELJA BAŠKA - ETAPA 2A</t>
  </si>
  <si>
    <t xml:space="preserve">TEHNIČKA RJEŠENJA UREĐENJA/REKONSTRUKCIJE ULICA  </t>
  </si>
  <si>
    <t>II. IZMJENE I DOPUNE PROGRAMA GRAĐENJA KOMUNALNE INFRASTRUKTURE NA PODRUČJU OPĆINE BAŠKA U 2025. GODINI</t>
  </si>
  <si>
    <t xml:space="preserve">Ove II. izmjene i dopune Programa stupaju na snagu prvog dana od dana objave u »Službenim novinama Primorsko-goranske županije«. </t>
  </si>
  <si>
    <t>U Programu građenja komunalne infrastrukture na području Općine Baška u 2025. godini ("Službene novine Primorsko-goranske županije" broj 54/24 i 35/25), članak 2. mijenja se i glasi:</t>
  </si>
  <si>
    <t>Plan za II. izmjene i dopune 2025.    (u eurima)</t>
  </si>
  <si>
    <t>II. IZMJENE I DOPUNE PROGRAMA GRAĐENJA KOMUNALNE INFRASTRUKTURE ZA 2025. GODINU</t>
  </si>
  <si>
    <t>ostali prihodi za posebne namjene - naknade za ostale koncesije - dimnjačar - 5819</t>
  </si>
  <si>
    <t>ostali prihodi za posebne namjene - naknada za promjenu namjene poljoprivrednog u građevinsko zemljište - 2902</t>
  </si>
  <si>
    <t>ostali prihodi za posebne namjene - naknada za korištenje zemljišta u vlasništvu države -6441</t>
  </si>
  <si>
    <t>GEODETSKO-KATASTARSKE USLUGE - POMORSKO DOBRO</t>
  </si>
  <si>
    <t>ULAGANJA NA POMORSKOM DOBRU-UREĐENJE OBALNOG DIJELA NASELJA BAŠKA</t>
  </si>
  <si>
    <t>ostali prihodi za posebne namjene-preneseni višak dozvola na pomorskom dobru</t>
  </si>
  <si>
    <t>spomenička renta</t>
  </si>
  <si>
    <t>ostali prihodi za posebne namjene-vodni doprinos</t>
  </si>
  <si>
    <t>5. komunalni doprinos:</t>
  </si>
  <si>
    <t>8. pomoći iz drugih proračuna:</t>
  </si>
  <si>
    <t>7. dozvole na pomorskom dobru:</t>
  </si>
  <si>
    <t>14. namjenski prihodi od zaduženja:</t>
  </si>
  <si>
    <t>3. prihodi od prodaje ili zamjene nefinacijske imovine:</t>
  </si>
  <si>
    <t>4. spomenička renta:</t>
  </si>
  <si>
    <t>6.  ostali prihodi za posebne namjene-preneseni višak dozvola na pomorskom dobru:</t>
  </si>
  <si>
    <t>9. ostali prihodi za posebne namjene - naknada za korištenje zemljišta u vlasništvu države -6441:</t>
  </si>
  <si>
    <t>10. ostali prihodi za posebne namjene - naknade za ostale koncesije - dimnjačar - 5819:</t>
  </si>
  <si>
    <t>11. ostali prihodi za posebne namjene - naknada za promjenu namjene poljoprivrednog u građevinsko zemljište - 2902:</t>
  </si>
  <si>
    <t>12. ostali prihodi za posebne namjene-vodni doprinos:</t>
  </si>
  <si>
    <t>13. pomoći od izvanpr. Korisnika:</t>
  </si>
  <si>
    <t>"Sredstva za ostvarivanje Programa planirana su u iznosu od 827.766,63 eura, a osigurat će se iz sljedećih izvora: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</si>
</sst>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4" fontId="2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4" borderId="1" xfId="0" applyFon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16" fontId="7" fillId="4" borderId="1" xfId="0" applyNumberFormat="1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0" fontId="2" fillId="3" borderId="5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4" fontId="2" fillId="6" borderId="0" xfId="0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right" vertical="center" wrapText="1"/>
    </xf>
    <xf numFmtId="4" fontId="10" fillId="6" borderId="0" xfId="0" applyNumberFormat="1" applyFont="1" applyFill="1" applyBorder="1" applyAlignment="1">
      <alignment horizontal="right" vertical="center" wrapText="1"/>
    </xf>
    <xf numFmtId="4" fontId="5" fillId="6" borderId="0" xfId="0" applyNumberFormat="1" applyFont="1" applyFill="1" applyBorder="1" applyAlignment="1">
      <alignment horizontal="right" vertical="center" wrapText="1"/>
    </xf>
    <xf numFmtId="0" fontId="2" fillId="6" borderId="0" xfId="0" applyFont="1" applyFill="1" applyAlignment="1">
      <alignment horizontal="left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1" fillId="6" borderId="0" xfId="0" applyFont="1" applyFill="1" applyBorder="1"/>
    <xf numFmtId="0" fontId="2" fillId="6" borderId="0" xfId="0" applyFont="1" applyFill="1" applyBorder="1"/>
    <xf numFmtId="4" fontId="1" fillId="6" borderId="0" xfId="0" applyNumberFormat="1" applyFont="1" applyFill="1" applyBorder="1" applyAlignment="1">
      <alignment horizontal="right" vertical="center"/>
    </xf>
    <xf numFmtId="0" fontId="2" fillId="6" borderId="0" xfId="0" applyFont="1" applyFill="1" applyBorder="1" applyAlignment="1">
      <alignment vertical="center" wrapText="1"/>
    </xf>
    <xf numFmtId="4" fontId="2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right"/>
    </xf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left" vertical="center" wrapText="1"/>
    </xf>
    <xf numFmtId="0" fontId="2" fillId="6" borderId="0" xfId="0" applyFont="1" applyFill="1"/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4" fillId="6" borderId="0" xfId="0" applyFont="1" applyFill="1"/>
    <xf numFmtId="0" fontId="6" fillId="6" borderId="0" xfId="0" applyFont="1" applyFill="1" applyAlignment="1">
      <alignment horizontal="center" vertical="center"/>
    </xf>
    <xf numFmtId="0" fontId="1" fillId="6" borderId="0" xfId="0" applyFont="1" applyFill="1"/>
    <xf numFmtId="0" fontId="9" fillId="6" borderId="0" xfId="0" applyFont="1" applyFill="1"/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6" borderId="13" xfId="0" applyFont="1" applyFill="1" applyBorder="1" applyAlignment="1">
      <alignment horizontal="center" vertical="center"/>
    </xf>
    <xf numFmtId="4" fontId="2" fillId="6" borderId="7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4" fontId="4" fillId="6" borderId="4" xfId="0" applyNumberFormat="1" applyFont="1" applyFill="1" applyBorder="1" applyAlignment="1">
      <alignment vertical="center" wrapText="1"/>
    </xf>
    <xf numFmtId="4" fontId="4" fillId="6" borderId="9" xfId="0" applyNumberFormat="1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right" vertical="center"/>
    </xf>
    <xf numFmtId="4" fontId="2" fillId="6" borderId="13" xfId="0" applyNumberFormat="1" applyFont="1" applyFill="1" applyBorder="1" applyAlignment="1">
      <alignment horizontal="right" vertical="center"/>
    </xf>
    <xf numFmtId="4" fontId="2" fillId="6" borderId="7" xfId="0" applyNumberFormat="1" applyFont="1" applyFill="1" applyBorder="1" applyAlignment="1">
      <alignment horizontal="right" vertical="center"/>
    </xf>
    <xf numFmtId="4" fontId="4" fillId="6" borderId="4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4" fontId="5" fillId="6" borderId="0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vertical="center"/>
    </xf>
    <xf numFmtId="0" fontId="4" fillId="6" borderId="6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vertical="center" wrapText="1"/>
    </xf>
    <xf numFmtId="4" fontId="4" fillId="6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abSelected="1" view="pageBreakPreview" zoomScale="55" zoomScaleNormal="85" zoomScaleSheetLayoutView="55" workbookViewId="0">
      <selection activeCell="D94" sqref="D94"/>
    </sheetView>
  </sheetViews>
  <sheetFormatPr defaultColWidth="9.109375" defaultRowHeight="15.6" x14ac:dyDescent="0.3"/>
  <cols>
    <col min="1" max="1" width="3.6640625" style="1" customWidth="1"/>
    <col min="2" max="2" width="15.6640625" style="2" customWidth="1"/>
    <col min="3" max="3" width="25.6640625" style="1" customWidth="1"/>
    <col min="4" max="4" width="20.6640625" style="1" customWidth="1"/>
    <col min="5" max="5" width="16" style="1" customWidth="1"/>
    <col min="6" max="6" width="10.109375" style="1" customWidth="1"/>
    <col min="7" max="7" width="15.6640625" style="1" customWidth="1"/>
    <col min="8" max="8" width="23.109375" style="1" customWidth="1"/>
    <col min="9" max="9" width="15.6640625" style="1" customWidth="1"/>
    <col min="10" max="10" width="3.6640625" style="75" customWidth="1"/>
    <col min="11" max="11" width="5.44140625" style="75" customWidth="1"/>
    <col min="12" max="12" width="5.33203125" style="1" customWidth="1"/>
    <col min="13" max="16384" width="9.109375" style="1"/>
  </cols>
  <sheetData>
    <row r="1" spans="2:11" x14ac:dyDescent="0.3">
      <c r="B1" s="142" t="s">
        <v>59</v>
      </c>
      <c r="C1" s="142"/>
      <c r="D1" s="142"/>
      <c r="E1" s="142"/>
      <c r="F1" s="142"/>
      <c r="G1" s="142"/>
      <c r="H1" s="142"/>
      <c r="I1" s="142"/>
      <c r="J1" s="56"/>
    </row>
    <row r="2" spans="2:11" ht="60" customHeight="1" x14ac:dyDescent="0.3">
      <c r="B2" s="133" t="s">
        <v>75</v>
      </c>
      <c r="C2" s="133"/>
      <c r="D2" s="133"/>
      <c r="E2" s="133"/>
      <c r="F2" s="133"/>
      <c r="G2" s="133"/>
      <c r="H2" s="133"/>
      <c r="I2" s="133"/>
      <c r="J2" s="57"/>
    </row>
    <row r="3" spans="2:11" ht="22.2" customHeight="1" x14ac:dyDescent="0.3">
      <c r="B3" s="147" t="s">
        <v>80</v>
      </c>
      <c r="C3" s="147"/>
      <c r="D3" s="147"/>
      <c r="E3" s="147"/>
      <c r="F3" s="147"/>
      <c r="G3" s="147"/>
      <c r="H3" s="147"/>
      <c r="I3" s="147"/>
      <c r="J3" s="58"/>
    </row>
    <row r="4" spans="2:11" ht="16.8" customHeight="1" x14ac:dyDescent="0.3">
      <c r="B4" s="148" t="s">
        <v>7</v>
      </c>
      <c r="C4" s="148"/>
      <c r="D4" s="148"/>
      <c r="E4" s="148"/>
      <c r="F4" s="148"/>
      <c r="G4" s="148"/>
      <c r="H4" s="148"/>
      <c r="I4" s="148"/>
      <c r="J4" s="59"/>
    </row>
    <row r="5" spans="2:11" x14ac:dyDescent="0.3">
      <c r="B5" s="133"/>
      <c r="C5" s="133"/>
      <c r="D5" s="133"/>
      <c r="E5" s="133"/>
      <c r="F5" s="133"/>
      <c r="G5" s="133"/>
      <c r="H5" s="133"/>
      <c r="I5" s="133"/>
      <c r="J5" s="57"/>
    </row>
    <row r="6" spans="2:11" ht="41.4" customHeight="1" x14ac:dyDescent="0.3">
      <c r="B6" s="133" t="s">
        <v>82</v>
      </c>
      <c r="C6" s="133"/>
      <c r="D6" s="133"/>
      <c r="E6" s="133"/>
      <c r="F6" s="133"/>
      <c r="G6" s="133"/>
      <c r="H6" s="133"/>
      <c r="I6" s="42"/>
      <c r="J6" s="57"/>
    </row>
    <row r="7" spans="2:11" s="54" customFormat="1" ht="24.6" customHeight="1" x14ac:dyDescent="0.3">
      <c r="B7" s="169" t="s">
        <v>105</v>
      </c>
      <c r="C7" s="169"/>
      <c r="D7" s="169"/>
      <c r="E7" s="169"/>
      <c r="F7" s="169"/>
      <c r="G7" s="169"/>
      <c r="H7" s="169"/>
      <c r="I7" s="60"/>
      <c r="J7" s="60"/>
      <c r="K7" s="78"/>
    </row>
    <row r="8" spans="2:11" ht="20.100000000000001" customHeight="1" x14ac:dyDescent="0.3">
      <c r="B8" s="168" t="s">
        <v>10</v>
      </c>
      <c r="C8" s="168"/>
      <c r="D8" s="168"/>
      <c r="E8" s="174">
        <f>I44+I46+I52+I79</f>
        <v>127459.9</v>
      </c>
      <c r="F8" s="174"/>
      <c r="G8" s="174"/>
      <c r="H8" s="174"/>
      <c r="I8" s="174"/>
      <c r="J8" s="61"/>
    </row>
    <row r="9" spans="2:11" ht="20.100000000000001" customHeight="1" x14ac:dyDescent="0.3">
      <c r="B9" s="101" t="s">
        <v>39</v>
      </c>
      <c r="C9" s="101"/>
      <c r="D9" s="101"/>
      <c r="E9" s="118">
        <f>I40+I43+I56+I76+I83+I80+I57+I69</f>
        <v>188113.55000000002</v>
      </c>
      <c r="F9" s="118"/>
      <c r="G9" s="118"/>
      <c r="H9" s="118"/>
      <c r="I9" s="118"/>
      <c r="J9" s="61"/>
    </row>
    <row r="10" spans="2:11" ht="20.100000000000001" customHeight="1" x14ac:dyDescent="0.3">
      <c r="B10" s="101" t="s">
        <v>97</v>
      </c>
      <c r="C10" s="101"/>
      <c r="D10" s="101"/>
      <c r="E10" s="118">
        <f>I39+I67</f>
        <v>31278</v>
      </c>
      <c r="F10" s="118"/>
      <c r="G10" s="118"/>
      <c r="H10" s="118"/>
      <c r="I10" s="118"/>
      <c r="J10" s="61"/>
    </row>
    <row r="11" spans="2:11" x14ac:dyDescent="0.3">
      <c r="B11" s="101" t="s">
        <v>98</v>
      </c>
      <c r="C11" s="101"/>
      <c r="D11" s="101"/>
      <c r="E11" s="118">
        <v>2867.5</v>
      </c>
      <c r="F11" s="118"/>
      <c r="G11" s="118"/>
      <c r="H11" s="118"/>
      <c r="I11" s="118"/>
      <c r="J11" s="61"/>
    </row>
    <row r="12" spans="2:11" ht="20.100000000000001" customHeight="1" x14ac:dyDescent="0.3">
      <c r="B12" s="101" t="s">
        <v>93</v>
      </c>
      <c r="C12" s="101"/>
      <c r="D12" s="101"/>
      <c r="E12" s="118">
        <f>I82</f>
        <v>50000</v>
      </c>
      <c r="F12" s="118"/>
      <c r="G12" s="118"/>
      <c r="H12" s="118"/>
      <c r="I12" s="118"/>
      <c r="J12" s="61"/>
    </row>
    <row r="13" spans="2:11" ht="20.100000000000001" customHeight="1" x14ac:dyDescent="0.3">
      <c r="B13" s="101" t="s">
        <v>99</v>
      </c>
      <c r="C13" s="101"/>
      <c r="D13" s="101"/>
      <c r="E13" s="101"/>
      <c r="F13" s="101"/>
      <c r="G13" s="101"/>
      <c r="H13" s="98"/>
      <c r="I13" s="98">
        <f>I73</f>
        <v>290087.67999999999</v>
      </c>
      <c r="J13" s="61"/>
    </row>
    <row r="14" spans="2:11" ht="20.100000000000001" customHeight="1" x14ac:dyDescent="0.3">
      <c r="B14" s="101" t="s">
        <v>95</v>
      </c>
      <c r="C14" s="101"/>
      <c r="D14" s="101"/>
      <c r="E14" s="118">
        <f>I61+I62</f>
        <v>12000</v>
      </c>
      <c r="F14" s="118"/>
      <c r="G14" s="118"/>
      <c r="H14" s="118"/>
      <c r="I14" s="118"/>
      <c r="J14" s="61"/>
    </row>
    <row r="15" spans="2:11" ht="20.100000000000001" customHeight="1" x14ac:dyDescent="0.3">
      <c r="B15" s="101" t="s">
        <v>94</v>
      </c>
      <c r="C15" s="101"/>
      <c r="D15" s="101"/>
      <c r="E15" s="118">
        <v>10000</v>
      </c>
      <c r="F15" s="118"/>
      <c r="G15" s="118"/>
      <c r="H15" s="118"/>
      <c r="I15" s="118"/>
      <c r="J15" s="61"/>
    </row>
    <row r="16" spans="2:11" ht="20.100000000000001" customHeight="1" x14ac:dyDescent="0.3">
      <c r="B16" s="101" t="s">
        <v>100</v>
      </c>
      <c r="C16" s="101"/>
      <c r="D16" s="101"/>
      <c r="E16" s="101"/>
      <c r="F16" s="101"/>
      <c r="G16" s="101"/>
      <c r="H16" s="99"/>
      <c r="I16" s="99">
        <v>342</v>
      </c>
      <c r="J16" s="61"/>
    </row>
    <row r="17" spans="2:11" ht="20.100000000000001" customHeight="1" x14ac:dyDescent="0.3">
      <c r="B17" s="101" t="s">
        <v>101</v>
      </c>
      <c r="C17" s="101"/>
      <c r="D17" s="101"/>
      <c r="E17" s="101"/>
      <c r="F17" s="101"/>
      <c r="G17" s="99"/>
      <c r="H17" s="99"/>
      <c r="I17" s="99">
        <v>664</v>
      </c>
      <c r="J17" s="61"/>
    </row>
    <row r="18" spans="2:11" ht="20.100000000000001" customHeight="1" x14ac:dyDescent="0.3">
      <c r="B18" s="101" t="s">
        <v>102</v>
      </c>
      <c r="C18" s="101"/>
      <c r="D18" s="101"/>
      <c r="E18" s="101"/>
      <c r="F18" s="101"/>
      <c r="G18" s="101"/>
      <c r="H18" s="101"/>
      <c r="I18" s="99">
        <v>2654</v>
      </c>
      <c r="J18" s="61"/>
    </row>
    <row r="19" spans="2:11" ht="20.100000000000001" customHeight="1" x14ac:dyDescent="0.3">
      <c r="B19" s="101" t="s">
        <v>103</v>
      </c>
      <c r="C19" s="101"/>
      <c r="D19" s="101"/>
      <c r="E19" s="100"/>
      <c r="F19" s="100"/>
      <c r="G19" s="100"/>
      <c r="H19" s="100"/>
      <c r="I19" s="99">
        <v>600</v>
      </c>
      <c r="J19" s="61"/>
    </row>
    <row r="20" spans="2:11" ht="20.100000000000001" customHeight="1" x14ac:dyDescent="0.3">
      <c r="B20" s="101" t="s">
        <v>104</v>
      </c>
      <c r="C20" s="101"/>
      <c r="D20" s="101"/>
      <c r="E20" s="100"/>
      <c r="F20" s="100"/>
      <c r="G20" s="100"/>
      <c r="H20" s="100"/>
      <c r="I20" s="99">
        <v>101700</v>
      </c>
      <c r="J20" s="61"/>
    </row>
    <row r="21" spans="2:11" ht="20.100000000000001" customHeight="1" x14ac:dyDescent="0.3">
      <c r="B21" s="101" t="s">
        <v>96</v>
      </c>
      <c r="C21" s="101"/>
      <c r="D21" s="101"/>
      <c r="E21" s="118">
        <f>I74</f>
        <v>10000</v>
      </c>
      <c r="F21" s="118"/>
      <c r="G21" s="118"/>
      <c r="H21" s="118"/>
      <c r="I21" s="118"/>
      <c r="J21" s="61"/>
    </row>
    <row r="22" spans="2:11" ht="20.100000000000001" customHeight="1" x14ac:dyDescent="0.3">
      <c r="B22" s="173" t="s">
        <v>9</v>
      </c>
      <c r="C22" s="173"/>
      <c r="D22" s="173"/>
      <c r="E22" s="144">
        <f>SUM(E8:I21)</f>
        <v>827766.63</v>
      </c>
      <c r="F22" s="144"/>
      <c r="G22" s="144"/>
      <c r="H22" s="144"/>
      <c r="I22" s="144"/>
      <c r="J22" s="62"/>
    </row>
    <row r="23" spans="2:11" ht="11.4" customHeight="1" x14ac:dyDescent="0.3">
      <c r="B23" s="34"/>
      <c r="C23" s="34"/>
      <c r="D23" s="34"/>
      <c r="E23" s="35"/>
      <c r="F23" s="35"/>
      <c r="G23" s="35"/>
      <c r="H23" s="35"/>
      <c r="I23" s="35"/>
      <c r="J23" s="63"/>
    </row>
    <row r="24" spans="2:11" ht="15" customHeight="1" x14ac:dyDescent="0.3">
      <c r="B24" s="148" t="s">
        <v>38</v>
      </c>
      <c r="C24" s="148"/>
      <c r="D24" s="148"/>
      <c r="E24" s="148"/>
      <c r="F24" s="148"/>
      <c r="G24" s="148"/>
      <c r="H24" s="148"/>
      <c r="I24" s="148"/>
      <c r="J24" s="59"/>
    </row>
    <row r="25" spans="2:11" ht="15" hidden="1" customHeight="1" x14ac:dyDescent="0.3">
      <c r="B25" s="170"/>
      <c r="C25" s="170"/>
      <c r="D25" s="170"/>
      <c r="E25" s="170"/>
      <c r="F25" s="170"/>
      <c r="G25" s="170"/>
      <c r="H25" s="170"/>
      <c r="I25" s="170"/>
      <c r="J25" s="64"/>
    </row>
    <row r="26" spans="2:11" ht="15" customHeight="1" x14ac:dyDescent="0.3">
      <c r="B26" s="88" t="s">
        <v>76</v>
      </c>
      <c r="C26" s="88"/>
      <c r="D26" s="88"/>
      <c r="E26" s="88"/>
      <c r="F26" s="88"/>
      <c r="G26" s="88"/>
      <c r="H26" s="88"/>
      <c r="I26" s="97"/>
      <c r="J26" s="64"/>
    </row>
    <row r="27" spans="2:11" ht="33" customHeight="1" x14ac:dyDescent="0.3">
      <c r="B27" s="133" t="s">
        <v>77</v>
      </c>
      <c r="C27" s="133"/>
      <c r="D27" s="133"/>
      <c r="E27" s="133"/>
      <c r="F27" s="133"/>
      <c r="G27" s="133"/>
      <c r="H27" s="133"/>
      <c r="I27" s="133"/>
      <c r="J27" s="57"/>
    </row>
    <row r="29" spans="2:11" s="2" customFormat="1" ht="64.8" customHeight="1" x14ac:dyDescent="0.3">
      <c r="B29" s="15" t="s">
        <v>11</v>
      </c>
      <c r="C29" s="171" t="s">
        <v>4</v>
      </c>
      <c r="D29" s="171"/>
      <c r="E29" s="171"/>
      <c r="F29" s="171"/>
      <c r="G29" s="36" t="s">
        <v>83</v>
      </c>
      <c r="H29" s="15" t="s">
        <v>5</v>
      </c>
      <c r="I29" s="15" t="s">
        <v>6</v>
      </c>
      <c r="J29" s="65"/>
      <c r="K29" s="59"/>
    </row>
    <row r="30" spans="2:11" s="3" customFormat="1" ht="30" customHeight="1" x14ac:dyDescent="0.3">
      <c r="B30" s="16">
        <v>1</v>
      </c>
      <c r="C30" s="172">
        <v>2</v>
      </c>
      <c r="D30" s="172"/>
      <c r="E30" s="172"/>
      <c r="F30" s="172"/>
      <c r="G30" s="16">
        <v>3</v>
      </c>
      <c r="H30" s="16">
        <v>4</v>
      </c>
      <c r="I30" s="16">
        <v>5</v>
      </c>
      <c r="J30" s="66"/>
      <c r="K30" s="79"/>
    </row>
    <row r="32" spans="2:11" s="4" customFormat="1" ht="37.5" customHeight="1" x14ac:dyDescent="0.3">
      <c r="B32" s="18"/>
      <c r="C32" s="149" t="s">
        <v>84</v>
      </c>
      <c r="D32" s="149"/>
      <c r="E32" s="149"/>
      <c r="F32" s="149"/>
      <c r="G32" s="48">
        <f>G34+G48+G64</f>
        <v>827766.62999999989</v>
      </c>
      <c r="H32" s="19"/>
      <c r="I32" s="19"/>
      <c r="J32" s="67"/>
      <c r="K32" s="80"/>
    </row>
    <row r="34" spans="2:11" ht="35.25" customHeight="1" x14ac:dyDescent="0.3">
      <c r="B34" s="23" t="s">
        <v>1</v>
      </c>
      <c r="C34" s="129" t="s">
        <v>18</v>
      </c>
      <c r="D34" s="130"/>
      <c r="E34" s="130"/>
      <c r="F34" s="130"/>
      <c r="G34" s="24">
        <f>G35+G41</f>
        <v>73937.5</v>
      </c>
      <c r="H34" s="25"/>
      <c r="I34" s="25"/>
      <c r="J34" s="68"/>
    </row>
    <row r="35" spans="2:11" ht="30" customHeight="1" x14ac:dyDescent="0.3">
      <c r="B35" s="37" t="s">
        <v>22</v>
      </c>
      <c r="C35" s="134" t="s">
        <v>21</v>
      </c>
      <c r="D35" s="135"/>
      <c r="E35" s="135"/>
      <c r="F35" s="135"/>
      <c r="G35" s="17">
        <f>SUM(G36:G40)</f>
        <v>50000</v>
      </c>
      <c r="H35" s="20"/>
      <c r="I35" s="17"/>
      <c r="J35" s="69"/>
    </row>
    <row r="36" spans="2:11" ht="15" customHeight="1" x14ac:dyDescent="0.3">
      <c r="B36" s="38" t="s">
        <v>32</v>
      </c>
      <c r="C36" s="131" t="s">
        <v>33</v>
      </c>
      <c r="D36" s="132"/>
      <c r="E36" s="132"/>
      <c r="F36" s="132"/>
      <c r="G36" s="26"/>
      <c r="H36" s="26"/>
      <c r="I36" s="47"/>
      <c r="J36" s="72"/>
    </row>
    <row r="37" spans="2:11" ht="60.6" customHeight="1" x14ac:dyDescent="0.3">
      <c r="B37" s="102"/>
      <c r="C37" s="119" t="s">
        <v>34</v>
      </c>
      <c r="D37" s="120"/>
      <c r="E37" s="120"/>
      <c r="F37" s="120"/>
      <c r="G37" s="110">
        <v>50000</v>
      </c>
      <c r="H37" s="30" t="s">
        <v>85</v>
      </c>
      <c r="I37" s="94">
        <v>664</v>
      </c>
      <c r="J37" s="55"/>
    </row>
    <row r="38" spans="2:11" ht="107.4" customHeight="1" x14ac:dyDescent="0.3">
      <c r="B38" s="103"/>
      <c r="C38" s="121"/>
      <c r="D38" s="122"/>
      <c r="E38" s="122"/>
      <c r="F38" s="122"/>
      <c r="G38" s="125"/>
      <c r="H38" s="91" t="s">
        <v>86</v>
      </c>
      <c r="I38" s="95">
        <v>2654</v>
      </c>
      <c r="J38" s="55"/>
      <c r="K38" s="81"/>
    </row>
    <row r="39" spans="2:11" ht="55.2" customHeight="1" x14ac:dyDescent="0.3">
      <c r="B39" s="103"/>
      <c r="C39" s="121"/>
      <c r="D39" s="122"/>
      <c r="E39" s="122"/>
      <c r="F39" s="122"/>
      <c r="G39" s="125"/>
      <c r="H39" s="91" t="s">
        <v>70</v>
      </c>
      <c r="I39" s="95">
        <v>26578</v>
      </c>
      <c r="J39" s="55"/>
      <c r="K39" s="81"/>
    </row>
    <row r="40" spans="2:11" ht="16.2" customHeight="1" x14ac:dyDescent="0.3">
      <c r="B40" s="104"/>
      <c r="C40" s="123"/>
      <c r="D40" s="124"/>
      <c r="E40" s="124"/>
      <c r="F40" s="124"/>
      <c r="G40" s="111"/>
      <c r="H40" s="30" t="s">
        <v>51</v>
      </c>
      <c r="I40" s="43">
        <v>20104</v>
      </c>
      <c r="J40" s="55"/>
    </row>
    <row r="41" spans="2:11" ht="30" customHeight="1" x14ac:dyDescent="0.3">
      <c r="B41" s="53" t="s">
        <v>53</v>
      </c>
      <c r="C41" s="143" t="s">
        <v>40</v>
      </c>
      <c r="D41" s="143"/>
      <c r="E41" s="143"/>
      <c r="F41" s="143"/>
      <c r="G41" s="17">
        <f>SUM(G43:G46)</f>
        <v>23937.5</v>
      </c>
      <c r="H41" s="20"/>
      <c r="I41" s="20"/>
      <c r="J41" s="68"/>
    </row>
    <row r="42" spans="2:11" s="28" customFormat="1" ht="15" customHeight="1" x14ac:dyDescent="0.3">
      <c r="B42" s="38" t="s">
        <v>41</v>
      </c>
      <c r="C42" s="131" t="s">
        <v>42</v>
      </c>
      <c r="D42" s="132"/>
      <c r="E42" s="132"/>
      <c r="F42" s="132"/>
      <c r="G42" s="26"/>
      <c r="H42" s="26"/>
      <c r="I42" s="27"/>
      <c r="J42" s="73"/>
      <c r="K42" s="75"/>
    </row>
    <row r="43" spans="2:11" s="28" customFormat="1" ht="18" customHeight="1" x14ac:dyDescent="0.3">
      <c r="B43" s="102"/>
      <c r="C43" s="145" t="s">
        <v>50</v>
      </c>
      <c r="D43" s="146"/>
      <c r="E43" s="146"/>
      <c r="F43" s="150"/>
      <c r="G43" s="43">
        <v>4000</v>
      </c>
      <c r="H43" s="30" t="s">
        <v>51</v>
      </c>
      <c r="I43" s="14">
        <v>4000</v>
      </c>
      <c r="J43" s="55"/>
      <c r="K43" s="75"/>
    </row>
    <row r="44" spans="2:11" s="28" customFormat="1" ht="18" customHeight="1" x14ac:dyDescent="0.3">
      <c r="B44" s="103"/>
      <c r="C44" s="126" t="s">
        <v>43</v>
      </c>
      <c r="D44" s="127"/>
      <c r="E44" s="127"/>
      <c r="F44" s="128"/>
      <c r="G44" s="106">
        <v>12400</v>
      </c>
      <c r="H44" s="30" t="s">
        <v>0</v>
      </c>
      <c r="I44" s="14">
        <v>12058</v>
      </c>
      <c r="J44" s="55"/>
      <c r="K44" s="75"/>
    </row>
    <row r="45" spans="2:11" s="28" customFormat="1" ht="78.599999999999994" customHeight="1" x14ac:dyDescent="0.3">
      <c r="B45" s="103"/>
      <c r="C45" s="139"/>
      <c r="D45" s="140"/>
      <c r="E45" s="140"/>
      <c r="F45" s="141"/>
      <c r="G45" s="107"/>
      <c r="H45" s="30" t="s">
        <v>87</v>
      </c>
      <c r="I45" s="14">
        <v>342</v>
      </c>
      <c r="J45" s="55"/>
      <c r="K45" s="75"/>
    </row>
    <row r="46" spans="2:11" s="28" customFormat="1" x14ac:dyDescent="0.3">
      <c r="B46" s="104"/>
      <c r="C46" s="145" t="s">
        <v>79</v>
      </c>
      <c r="D46" s="146"/>
      <c r="E46" s="146"/>
      <c r="F46" s="146"/>
      <c r="G46" s="11">
        <v>7537.5</v>
      </c>
      <c r="H46" s="30" t="s">
        <v>0</v>
      </c>
      <c r="I46" s="14">
        <v>7537.5</v>
      </c>
      <c r="J46" s="55"/>
      <c r="K46" s="75"/>
    </row>
    <row r="47" spans="2:11" s="10" customFormat="1" ht="17.399999999999999" customHeight="1" x14ac:dyDescent="0.3">
      <c r="B47" s="39"/>
      <c r="C47" s="6"/>
      <c r="D47" s="6"/>
      <c r="E47" s="6"/>
      <c r="F47" s="6"/>
      <c r="G47" s="7"/>
      <c r="H47" s="8"/>
      <c r="I47" s="9"/>
      <c r="J47" s="55"/>
      <c r="K47" s="68"/>
    </row>
    <row r="48" spans="2:11" ht="45" customHeight="1" x14ac:dyDescent="0.3">
      <c r="B48" s="40" t="s">
        <v>2</v>
      </c>
      <c r="C48" s="129" t="s">
        <v>19</v>
      </c>
      <c r="D48" s="130"/>
      <c r="E48" s="130"/>
      <c r="F48" s="130"/>
      <c r="G48" s="24">
        <f>G50+G54+G59</f>
        <v>49331.45</v>
      </c>
      <c r="H48" s="25"/>
      <c r="I48" s="25"/>
      <c r="J48" s="68"/>
    </row>
    <row r="49" spans="1:11" s="28" customFormat="1" ht="4.2" hidden="1" customHeight="1" x14ac:dyDescent="0.3">
      <c r="B49" s="93"/>
      <c r="C49" s="139"/>
      <c r="D49" s="140"/>
      <c r="E49" s="140"/>
      <c r="F49" s="141"/>
      <c r="G49" s="92"/>
      <c r="H49" s="91"/>
      <c r="I49" s="92"/>
      <c r="J49" s="55"/>
      <c r="K49" s="81"/>
    </row>
    <row r="50" spans="1:11" ht="30" customHeight="1" x14ac:dyDescent="0.3">
      <c r="B50" s="37" t="s">
        <v>54</v>
      </c>
      <c r="C50" s="143" t="s">
        <v>45</v>
      </c>
      <c r="D50" s="143"/>
      <c r="E50" s="143"/>
      <c r="F50" s="143"/>
      <c r="G50" s="17">
        <f>G52</f>
        <v>33200</v>
      </c>
      <c r="H50" s="20"/>
      <c r="I50" s="20"/>
      <c r="J50" s="68"/>
    </row>
    <row r="51" spans="1:11" ht="15" customHeight="1" x14ac:dyDescent="0.3">
      <c r="B51" s="38" t="s">
        <v>46</v>
      </c>
      <c r="C51" s="131" t="s">
        <v>47</v>
      </c>
      <c r="D51" s="132"/>
      <c r="E51" s="132"/>
      <c r="F51" s="132"/>
      <c r="G51" s="26"/>
      <c r="H51" s="26"/>
      <c r="I51" s="27"/>
      <c r="J51" s="73"/>
    </row>
    <row r="52" spans="1:11" s="28" customFormat="1" x14ac:dyDescent="0.3">
      <c r="B52" s="102"/>
      <c r="C52" s="126" t="s">
        <v>48</v>
      </c>
      <c r="D52" s="127"/>
      <c r="E52" s="127"/>
      <c r="F52" s="128"/>
      <c r="G52" s="106">
        <v>33200</v>
      </c>
      <c r="H52" s="108" t="s">
        <v>0</v>
      </c>
      <c r="I52" s="110">
        <v>33200</v>
      </c>
      <c r="J52" s="55"/>
      <c r="K52" s="75"/>
    </row>
    <row r="53" spans="1:11" s="28" customFormat="1" x14ac:dyDescent="0.3">
      <c r="B53" s="104"/>
      <c r="C53" s="139"/>
      <c r="D53" s="140"/>
      <c r="E53" s="140"/>
      <c r="F53" s="141"/>
      <c r="G53" s="107"/>
      <c r="H53" s="109"/>
      <c r="I53" s="111"/>
      <c r="J53" s="55"/>
      <c r="K53" s="75"/>
    </row>
    <row r="54" spans="1:11" ht="30" customHeight="1" x14ac:dyDescent="0.3">
      <c r="B54" s="37" t="s">
        <v>55</v>
      </c>
      <c r="C54" s="143" t="s">
        <v>27</v>
      </c>
      <c r="D54" s="143"/>
      <c r="E54" s="143"/>
      <c r="F54" s="143"/>
      <c r="G54" s="17">
        <f>SUM(G56:G57)</f>
        <v>4131.45</v>
      </c>
      <c r="H54" s="20"/>
      <c r="I54" s="20"/>
      <c r="J54" s="68"/>
    </row>
    <row r="55" spans="1:11" s="28" customFormat="1" ht="15" customHeight="1" x14ac:dyDescent="0.3">
      <c r="B55" s="38" t="s">
        <v>28</v>
      </c>
      <c r="C55" s="131" t="s">
        <v>29</v>
      </c>
      <c r="D55" s="132"/>
      <c r="E55" s="132"/>
      <c r="F55" s="132"/>
      <c r="G55" s="26"/>
      <c r="H55" s="26"/>
      <c r="I55" s="27"/>
      <c r="J55" s="73"/>
      <c r="K55" s="75"/>
    </row>
    <row r="56" spans="1:11" s="28" customFormat="1" x14ac:dyDescent="0.3">
      <c r="B56" s="102"/>
      <c r="C56" s="126" t="s">
        <v>29</v>
      </c>
      <c r="D56" s="127"/>
      <c r="E56" s="127"/>
      <c r="F56" s="128"/>
      <c r="G56" s="50">
        <v>3143.95</v>
      </c>
      <c r="H56" s="30" t="s">
        <v>51</v>
      </c>
      <c r="I56" s="14">
        <v>3143.95</v>
      </c>
      <c r="J56" s="55"/>
      <c r="K56" s="81"/>
    </row>
    <row r="57" spans="1:11" s="28" customFormat="1" ht="8.4" customHeight="1" x14ac:dyDescent="0.3">
      <c r="B57" s="103"/>
      <c r="C57" s="126" t="s">
        <v>44</v>
      </c>
      <c r="D57" s="127"/>
      <c r="E57" s="127"/>
      <c r="F57" s="128"/>
      <c r="G57" s="106">
        <v>987.5</v>
      </c>
      <c r="H57" s="108" t="s">
        <v>51</v>
      </c>
      <c r="I57" s="110">
        <v>987.5</v>
      </c>
      <c r="J57" s="55"/>
      <c r="K57" s="81"/>
    </row>
    <row r="58" spans="1:11" s="28" customFormat="1" ht="8.4" customHeight="1" x14ac:dyDescent="0.3">
      <c r="B58" s="104"/>
      <c r="C58" s="139"/>
      <c r="D58" s="140"/>
      <c r="E58" s="140"/>
      <c r="F58" s="141"/>
      <c r="G58" s="107"/>
      <c r="H58" s="109"/>
      <c r="I58" s="111"/>
      <c r="J58" s="55"/>
      <c r="K58" s="81"/>
    </row>
    <row r="59" spans="1:11" ht="30" customHeight="1" x14ac:dyDescent="0.3">
      <c r="B59" s="37" t="s">
        <v>56</v>
      </c>
      <c r="C59" s="134" t="s">
        <v>23</v>
      </c>
      <c r="D59" s="135"/>
      <c r="E59" s="135"/>
      <c r="F59" s="135"/>
      <c r="G59" s="17">
        <f>SUM(G61:G62)</f>
        <v>12000</v>
      </c>
      <c r="H59" s="20"/>
      <c r="I59" s="17"/>
      <c r="J59" s="69"/>
    </row>
    <row r="60" spans="1:11" ht="15" customHeight="1" x14ac:dyDescent="0.3">
      <c r="B60" s="38" t="s">
        <v>64</v>
      </c>
      <c r="C60" s="131" t="s">
        <v>65</v>
      </c>
      <c r="D60" s="132"/>
      <c r="E60" s="132"/>
      <c r="F60" s="132"/>
      <c r="G60" s="21"/>
      <c r="H60" s="21"/>
      <c r="I60" s="22"/>
      <c r="J60" s="70"/>
    </row>
    <row r="61" spans="1:11" ht="49.2" customHeight="1" x14ac:dyDescent="0.3">
      <c r="B61" s="96"/>
      <c r="C61" s="105" t="s">
        <v>68</v>
      </c>
      <c r="D61" s="105"/>
      <c r="E61" s="105"/>
      <c r="F61" s="105"/>
      <c r="G61" s="94">
        <v>10500</v>
      </c>
      <c r="H61" s="82" t="s">
        <v>66</v>
      </c>
      <c r="I61" s="46">
        <v>10500</v>
      </c>
      <c r="J61" s="71"/>
    </row>
    <row r="62" spans="1:11" ht="49.2" customHeight="1" x14ac:dyDescent="0.3">
      <c r="B62" s="96"/>
      <c r="C62" s="105" t="s">
        <v>88</v>
      </c>
      <c r="D62" s="105"/>
      <c r="E62" s="105"/>
      <c r="F62" s="105"/>
      <c r="G62" s="94">
        <v>1500</v>
      </c>
      <c r="H62" s="82" t="s">
        <v>66</v>
      </c>
      <c r="I62" s="46">
        <v>1500</v>
      </c>
      <c r="J62" s="71"/>
    </row>
    <row r="63" spans="1:11" s="28" customFormat="1" ht="15" customHeight="1" x14ac:dyDescent="0.3">
      <c r="A63" s="29"/>
      <c r="B63" s="41"/>
      <c r="C63" s="33"/>
      <c r="D63" s="33"/>
      <c r="E63" s="33"/>
      <c r="F63" s="33"/>
      <c r="G63" s="12"/>
      <c r="H63" s="32"/>
      <c r="I63" s="12"/>
      <c r="J63" s="55"/>
      <c r="K63" s="68"/>
    </row>
    <row r="64" spans="1:11" ht="45" customHeight="1" x14ac:dyDescent="0.3">
      <c r="B64" s="40" t="s">
        <v>3</v>
      </c>
      <c r="C64" s="129" t="s">
        <v>20</v>
      </c>
      <c r="D64" s="130"/>
      <c r="E64" s="130"/>
      <c r="F64" s="130"/>
      <c r="G64" s="24">
        <f>G65+G70+G77</f>
        <v>704497.67999999993</v>
      </c>
      <c r="H64" s="25"/>
      <c r="I64" s="25"/>
      <c r="J64" s="68"/>
    </row>
    <row r="65" spans="2:11" ht="30" customHeight="1" x14ac:dyDescent="0.3">
      <c r="B65" s="37" t="s">
        <v>35</v>
      </c>
      <c r="C65" s="143" t="s">
        <v>21</v>
      </c>
      <c r="D65" s="143"/>
      <c r="E65" s="143"/>
      <c r="F65" s="143"/>
      <c r="G65" s="17">
        <f>G69+G67</f>
        <v>27487.5</v>
      </c>
      <c r="H65" s="20"/>
      <c r="I65" s="20"/>
      <c r="J65" s="68"/>
    </row>
    <row r="66" spans="2:11" ht="15" customHeight="1" x14ac:dyDescent="0.3">
      <c r="B66" s="38" t="s">
        <v>58</v>
      </c>
      <c r="C66" s="131" t="s">
        <v>57</v>
      </c>
      <c r="D66" s="132"/>
      <c r="E66" s="132"/>
      <c r="F66" s="132"/>
      <c r="G66" s="21"/>
      <c r="H66" s="21"/>
      <c r="I66" s="22"/>
      <c r="J66" s="70"/>
    </row>
    <row r="67" spans="2:11" s="75" customFormat="1" ht="46.8" x14ac:dyDescent="0.3">
      <c r="B67" s="89"/>
      <c r="C67" s="136" t="s">
        <v>69</v>
      </c>
      <c r="D67" s="137"/>
      <c r="E67" s="137"/>
      <c r="F67" s="138"/>
      <c r="G67" s="52">
        <v>4700</v>
      </c>
      <c r="H67" s="85" t="s">
        <v>70</v>
      </c>
      <c r="I67" s="51">
        <v>4700</v>
      </c>
      <c r="J67" s="70"/>
    </row>
    <row r="68" spans="2:11" x14ac:dyDescent="0.3">
      <c r="B68" s="38" t="s">
        <v>30</v>
      </c>
      <c r="C68" s="131" t="s">
        <v>31</v>
      </c>
      <c r="D68" s="132"/>
      <c r="E68" s="132"/>
      <c r="F68" s="132"/>
      <c r="G68" s="26"/>
      <c r="H68" s="26"/>
      <c r="I68" s="27"/>
      <c r="J68" s="73"/>
    </row>
    <row r="69" spans="2:11" s="28" customFormat="1" ht="39.6" customHeight="1" x14ac:dyDescent="0.3">
      <c r="B69" s="87"/>
      <c r="C69" s="145" t="s">
        <v>49</v>
      </c>
      <c r="D69" s="146"/>
      <c r="E69" s="146"/>
      <c r="F69" s="150"/>
      <c r="G69" s="49">
        <v>22787.5</v>
      </c>
      <c r="H69" s="30" t="s">
        <v>51</v>
      </c>
      <c r="I69" s="49">
        <v>22787.5</v>
      </c>
      <c r="J69" s="55"/>
      <c r="K69" s="81"/>
    </row>
    <row r="70" spans="2:11" ht="30" customHeight="1" x14ac:dyDescent="0.3">
      <c r="B70" s="45" t="s">
        <v>36</v>
      </c>
      <c r="C70" s="143" t="s">
        <v>23</v>
      </c>
      <c r="D70" s="143"/>
      <c r="E70" s="143"/>
      <c r="F70" s="143"/>
      <c r="G70" s="17">
        <f>G72+G76</f>
        <v>351187.68</v>
      </c>
      <c r="H70" s="20"/>
      <c r="I70" s="20"/>
      <c r="J70" s="68"/>
    </row>
    <row r="71" spans="2:11" s="28" customFormat="1" ht="15" customHeight="1" x14ac:dyDescent="0.3">
      <c r="B71" s="38" t="s">
        <v>24</v>
      </c>
      <c r="C71" s="131" t="s">
        <v>78</v>
      </c>
      <c r="D71" s="132"/>
      <c r="E71" s="132"/>
      <c r="F71" s="132"/>
      <c r="G71" s="26"/>
      <c r="H71" s="26"/>
      <c r="I71" s="27"/>
      <c r="J71" s="73"/>
      <c r="K71" s="75"/>
    </row>
    <row r="72" spans="2:11" s="28" customFormat="1" ht="30" customHeight="1" x14ac:dyDescent="0.3">
      <c r="B72" s="112"/>
      <c r="C72" s="153" t="s">
        <v>89</v>
      </c>
      <c r="D72" s="154"/>
      <c r="E72" s="154"/>
      <c r="F72" s="155"/>
      <c r="G72" s="115">
        <f>SUM(I72:I74)</f>
        <v>310087.67999999999</v>
      </c>
      <c r="H72" s="30" t="s">
        <v>71</v>
      </c>
      <c r="I72" s="44">
        <v>10000</v>
      </c>
      <c r="J72" s="55"/>
      <c r="K72" s="75"/>
    </row>
    <row r="73" spans="2:11" s="28" customFormat="1" ht="70.2" customHeight="1" x14ac:dyDescent="0.3">
      <c r="B73" s="113"/>
      <c r="C73" s="156"/>
      <c r="D73" s="157"/>
      <c r="E73" s="157"/>
      <c r="F73" s="158"/>
      <c r="G73" s="116"/>
      <c r="H73" s="91" t="s">
        <v>90</v>
      </c>
      <c r="I73" s="90">
        <v>290087.67999999999</v>
      </c>
      <c r="J73" s="55"/>
      <c r="K73" s="75"/>
    </row>
    <row r="74" spans="2:11" s="28" customFormat="1" ht="32.4" customHeight="1" x14ac:dyDescent="0.3">
      <c r="B74" s="114"/>
      <c r="C74" s="159"/>
      <c r="D74" s="160"/>
      <c r="E74" s="160"/>
      <c r="F74" s="161"/>
      <c r="G74" s="117"/>
      <c r="H74" s="30" t="s">
        <v>72</v>
      </c>
      <c r="I74" s="44">
        <v>10000</v>
      </c>
      <c r="J74" s="55"/>
      <c r="K74" s="75"/>
    </row>
    <row r="75" spans="2:11" s="28" customFormat="1" ht="15" customHeight="1" x14ac:dyDescent="0.3">
      <c r="B75" s="38" t="s">
        <v>25</v>
      </c>
      <c r="C75" s="131" t="s">
        <v>26</v>
      </c>
      <c r="D75" s="132"/>
      <c r="E75" s="132"/>
      <c r="F75" s="132"/>
      <c r="G75" s="26"/>
      <c r="H75" s="26"/>
      <c r="I75" s="27"/>
      <c r="J75" s="73"/>
      <c r="K75" s="75"/>
    </row>
    <row r="76" spans="2:11" s="28" customFormat="1" x14ac:dyDescent="0.3">
      <c r="B76" s="84"/>
      <c r="C76" s="126" t="s">
        <v>52</v>
      </c>
      <c r="D76" s="127"/>
      <c r="E76" s="127"/>
      <c r="F76" s="128"/>
      <c r="G76" s="83">
        <v>41100</v>
      </c>
      <c r="H76" s="30" t="s">
        <v>51</v>
      </c>
      <c r="I76" s="14">
        <v>41100</v>
      </c>
      <c r="J76" s="55"/>
      <c r="K76" s="75"/>
    </row>
    <row r="77" spans="2:11" ht="30" customHeight="1" x14ac:dyDescent="0.3">
      <c r="B77" s="37" t="s">
        <v>63</v>
      </c>
      <c r="C77" s="143" t="s">
        <v>60</v>
      </c>
      <c r="D77" s="143"/>
      <c r="E77" s="143"/>
      <c r="F77" s="143"/>
      <c r="G77" s="17">
        <f>G79+G82</f>
        <v>325822.5</v>
      </c>
      <c r="H77" s="20"/>
      <c r="I77" s="20"/>
      <c r="J77" s="68"/>
    </row>
    <row r="78" spans="2:11" ht="15" customHeight="1" x14ac:dyDescent="0.3">
      <c r="B78" s="38" t="s">
        <v>61</v>
      </c>
      <c r="C78" s="131" t="s">
        <v>62</v>
      </c>
      <c r="D78" s="132"/>
      <c r="E78" s="132"/>
      <c r="F78" s="132"/>
      <c r="G78" s="26"/>
      <c r="H78" s="26"/>
      <c r="I78" s="27"/>
      <c r="J78" s="73"/>
    </row>
    <row r="79" spans="2:11" ht="15" customHeight="1" x14ac:dyDescent="0.3">
      <c r="B79" s="112"/>
      <c r="C79" s="166" t="s">
        <v>73</v>
      </c>
      <c r="D79" s="166"/>
      <c r="E79" s="166"/>
      <c r="F79" s="166"/>
      <c r="G79" s="167">
        <v>98702.5</v>
      </c>
      <c r="H79" s="86" t="s">
        <v>0</v>
      </c>
      <c r="I79" s="44">
        <v>74664.399999999994</v>
      </c>
      <c r="J79" s="73"/>
    </row>
    <row r="80" spans="2:11" ht="15" customHeight="1" x14ac:dyDescent="0.3">
      <c r="B80" s="113"/>
      <c r="C80" s="166"/>
      <c r="D80" s="166"/>
      <c r="E80" s="166"/>
      <c r="F80" s="166"/>
      <c r="G80" s="167"/>
      <c r="H80" s="86" t="s">
        <v>51</v>
      </c>
      <c r="I80" s="44">
        <v>21170.6</v>
      </c>
      <c r="J80" s="73"/>
    </row>
    <row r="81" spans="2:11" s="28" customFormat="1" ht="16.5" customHeight="1" x14ac:dyDescent="0.3">
      <c r="B81" s="113"/>
      <c r="C81" s="166"/>
      <c r="D81" s="166"/>
      <c r="E81" s="166"/>
      <c r="F81" s="166"/>
      <c r="G81" s="167"/>
      <c r="H81" s="85" t="s">
        <v>91</v>
      </c>
      <c r="I81" s="44">
        <v>2867.5</v>
      </c>
      <c r="J81" s="55"/>
      <c r="K81" s="75"/>
    </row>
    <row r="82" spans="2:11" s="28" customFormat="1" ht="16.5" customHeight="1" x14ac:dyDescent="0.3">
      <c r="B82" s="113"/>
      <c r="C82" s="126" t="s">
        <v>74</v>
      </c>
      <c r="D82" s="127"/>
      <c r="E82" s="127"/>
      <c r="F82" s="128"/>
      <c r="G82" s="106">
        <v>227120</v>
      </c>
      <c r="H82" s="30" t="s">
        <v>37</v>
      </c>
      <c r="I82" s="51">
        <v>50000</v>
      </c>
      <c r="J82" s="55"/>
      <c r="K82" s="75"/>
    </row>
    <row r="83" spans="2:11" s="28" customFormat="1" ht="16.5" customHeight="1" x14ac:dyDescent="0.3">
      <c r="B83" s="113"/>
      <c r="C83" s="162"/>
      <c r="D83" s="163"/>
      <c r="E83" s="163"/>
      <c r="F83" s="164"/>
      <c r="G83" s="165"/>
      <c r="H83" s="30" t="s">
        <v>51</v>
      </c>
      <c r="I83" s="51">
        <v>74820</v>
      </c>
      <c r="J83" s="55"/>
      <c r="K83" s="75"/>
    </row>
    <row r="84" spans="2:11" s="28" customFormat="1" ht="45" customHeight="1" x14ac:dyDescent="0.3">
      <c r="B84" s="113"/>
      <c r="C84" s="162"/>
      <c r="D84" s="163"/>
      <c r="E84" s="163"/>
      <c r="F84" s="164"/>
      <c r="G84" s="165"/>
      <c r="H84" s="30" t="s">
        <v>92</v>
      </c>
      <c r="I84" s="51">
        <v>600</v>
      </c>
      <c r="J84" s="55"/>
      <c r="K84" s="75"/>
    </row>
    <row r="85" spans="2:11" s="28" customFormat="1" ht="30" customHeight="1" x14ac:dyDescent="0.3">
      <c r="B85" s="114"/>
      <c r="C85" s="139"/>
      <c r="D85" s="140"/>
      <c r="E85" s="140"/>
      <c r="F85" s="141"/>
      <c r="G85" s="107"/>
      <c r="H85" s="30" t="s">
        <v>67</v>
      </c>
      <c r="I85" s="51">
        <v>101700</v>
      </c>
      <c r="J85" s="55"/>
      <c r="K85" s="75"/>
    </row>
    <row r="86" spans="2:11" ht="15" customHeight="1" x14ac:dyDescent="0.3">
      <c r="B86" s="5"/>
      <c r="C86" s="6"/>
      <c r="D86" s="6"/>
      <c r="E86" s="6"/>
      <c r="F86" s="6"/>
      <c r="G86" s="9"/>
      <c r="H86" s="31"/>
      <c r="I86" s="12"/>
      <c r="J86" s="55"/>
    </row>
    <row r="87" spans="2:11" ht="15" customHeight="1" x14ac:dyDescent="0.3">
      <c r="B87" s="148" t="s">
        <v>8</v>
      </c>
      <c r="C87" s="148"/>
      <c r="D87" s="148"/>
      <c r="E87" s="148"/>
      <c r="F87" s="148"/>
      <c r="G87" s="148"/>
      <c r="H87" s="148"/>
      <c r="I87" s="148"/>
      <c r="J87" s="59"/>
    </row>
    <row r="88" spans="2:11" ht="33" customHeight="1" x14ac:dyDescent="0.3">
      <c r="B88" s="122" t="s">
        <v>81</v>
      </c>
      <c r="C88" s="122"/>
      <c r="D88" s="122"/>
      <c r="E88" s="122"/>
      <c r="F88" s="122"/>
      <c r="G88" s="122"/>
      <c r="H88" s="122"/>
      <c r="I88" s="122"/>
      <c r="J88" s="74"/>
    </row>
    <row r="90" spans="2:11" x14ac:dyDescent="0.3">
      <c r="B90" s="133" t="s">
        <v>12</v>
      </c>
      <c r="C90" s="133"/>
    </row>
    <row r="91" spans="2:11" x14ac:dyDescent="0.3">
      <c r="B91" s="133" t="s">
        <v>13</v>
      </c>
      <c r="C91" s="133"/>
    </row>
    <row r="92" spans="2:11" x14ac:dyDescent="0.3">
      <c r="B92" s="133" t="s">
        <v>14</v>
      </c>
      <c r="C92" s="133"/>
    </row>
    <row r="93" spans="2:11" ht="15" customHeight="1" x14ac:dyDescent="0.3">
      <c r="F93" s="151" t="s">
        <v>15</v>
      </c>
      <c r="G93" s="151"/>
      <c r="H93" s="151"/>
      <c r="I93" s="151"/>
      <c r="J93" s="76"/>
    </row>
    <row r="94" spans="2:11" x14ac:dyDescent="0.3">
      <c r="G94" s="13"/>
      <c r="H94" s="13"/>
      <c r="I94" s="13"/>
      <c r="J94" s="76"/>
    </row>
    <row r="95" spans="2:11" x14ac:dyDescent="0.3">
      <c r="F95" s="152" t="s">
        <v>16</v>
      </c>
      <c r="G95" s="152"/>
      <c r="H95" s="152"/>
      <c r="I95" s="152"/>
      <c r="J95" s="77"/>
    </row>
    <row r="97" spans="6:10" x14ac:dyDescent="0.3">
      <c r="F97" s="152" t="s">
        <v>17</v>
      </c>
      <c r="G97" s="152"/>
      <c r="H97" s="152"/>
      <c r="I97" s="152"/>
      <c r="J97" s="77"/>
    </row>
  </sheetData>
  <mergeCells count="99">
    <mergeCell ref="B12:D12"/>
    <mergeCell ref="B22:D22"/>
    <mergeCell ref="E8:I8"/>
    <mergeCell ref="E10:I10"/>
    <mergeCell ref="B10:D10"/>
    <mergeCell ref="B11:D11"/>
    <mergeCell ref="B6:H6"/>
    <mergeCell ref="E9:I9"/>
    <mergeCell ref="B8:D8"/>
    <mergeCell ref="B9:D9"/>
    <mergeCell ref="B7:H7"/>
    <mergeCell ref="C76:F76"/>
    <mergeCell ref="C79:F81"/>
    <mergeCell ref="G79:G81"/>
    <mergeCell ref="B52:B53"/>
    <mergeCell ref="C52:F53"/>
    <mergeCell ref="C64:F64"/>
    <mergeCell ref="B87:I87"/>
    <mergeCell ref="B88:I88"/>
    <mergeCell ref="C82:F85"/>
    <mergeCell ref="G82:G85"/>
    <mergeCell ref="C77:F77"/>
    <mergeCell ref="C78:F78"/>
    <mergeCell ref="C75:F75"/>
    <mergeCell ref="C70:F70"/>
    <mergeCell ref="C71:F71"/>
    <mergeCell ref="C68:F68"/>
    <mergeCell ref="C69:F69"/>
    <mergeCell ref="C72:F74"/>
    <mergeCell ref="F93:I93"/>
    <mergeCell ref="F95:I95"/>
    <mergeCell ref="F97:I97"/>
    <mergeCell ref="B90:C90"/>
    <mergeCell ref="B91:C91"/>
    <mergeCell ref="B92:C92"/>
    <mergeCell ref="B1:I1"/>
    <mergeCell ref="C36:F36"/>
    <mergeCell ref="C65:F65"/>
    <mergeCell ref="E11:I11"/>
    <mergeCell ref="E12:I12"/>
    <mergeCell ref="E22:I22"/>
    <mergeCell ref="C46:F46"/>
    <mergeCell ref="C54:F54"/>
    <mergeCell ref="C55:F55"/>
    <mergeCell ref="C50:F50"/>
    <mergeCell ref="C51:F51"/>
    <mergeCell ref="B2:I2"/>
    <mergeCell ref="B3:I3"/>
    <mergeCell ref="B4:I4"/>
    <mergeCell ref="B5:I5"/>
    <mergeCell ref="C32:F32"/>
    <mergeCell ref="B79:B85"/>
    <mergeCell ref="B21:D21"/>
    <mergeCell ref="E21:I21"/>
    <mergeCell ref="B14:D14"/>
    <mergeCell ref="E14:I14"/>
    <mergeCell ref="B15:D15"/>
    <mergeCell ref="E15:I15"/>
    <mergeCell ref="B37:B40"/>
    <mergeCell ref="C37:F40"/>
    <mergeCell ref="G37:G40"/>
    <mergeCell ref="C56:F56"/>
    <mergeCell ref="C48:F48"/>
    <mergeCell ref="C42:F42"/>
    <mergeCell ref="B27:I27"/>
    <mergeCell ref="C59:F59"/>
    <mergeCell ref="C60:F60"/>
    <mergeCell ref="I57:I58"/>
    <mergeCell ref="C61:F61"/>
    <mergeCell ref="H52:H53"/>
    <mergeCell ref="I52:I53"/>
    <mergeCell ref="B72:B74"/>
    <mergeCell ref="G72:G74"/>
    <mergeCell ref="C66:F66"/>
    <mergeCell ref="C67:F67"/>
    <mergeCell ref="C57:F58"/>
    <mergeCell ref="G52:G53"/>
    <mergeCell ref="B56:B58"/>
    <mergeCell ref="B43:B46"/>
    <mergeCell ref="C62:F62"/>
    <mergeCell ref="B18:H18"/>
    <mergeCell ref="G57:G58"/>
    <mergeCell ref="H57:H58"/>
    <mergeCell ref="C44:F45"/>
    <mergeCell ref="C34:F34"/>
    <mergeCell ref="C41:F41"/>
    <mergeCell ref="C35:F35"/>
    <mergeCell ref="C43:F43"/>
    <mergeCell ref="B25:I25"/>
    <mergeCell ref="C29:F29"/>
    <mergeCell ref="C30:F30"/>
    <mergeCell ref="B24:I24"/>
    <mergeCell ref="G44:G45"/>
    <mergeCell ref="C49:F49"/>
    <mergeCell ref="B13:G13"/>
    <mergeCell ref="B19:D19"/>
    <mergeCell ref="B20:D20"/>
    <mergeCell ref="B16:G16"/>
    <mergeCell ref="B17:F17"/>
  </mergeCells>
  <phoneticPr fontId="8" type="noConversion"/>
  <pageMargins left="0.7" right="0.7" top="0.75" bottom="0.75" header="0.3" footer="0.3"/>
  <pageSetup paperSize="9" scale="58" fitToHeight="0" orientation="portrait" r:id="rId1"/>
  <rowBreaks count="1" manualBreakCount="1"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I.izmjene i dopune_Program_2025</vt:lpstr>
      <vt:lpstr>'I.izmjene i dopune_Program_2025'!Print_Area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Nobilo</dc:creator>
  <cp:lastModifiedBy>Vlatka Fičor</cp:lastModifiedBy>
  <cp:lastPrinted>2025-10-23T08:26:12Z</cp:lastPrinted>
  <dcterms:created xsi:type="dcterms:W3CDTF">2022-05-17T08:06:04Z</dcterms:created>
  <dcterms:modified xsi:type="dcterms:W3CDTF">2025-10-23T08:28:24Z</dcterms:modified>
</cp:coreProperties>
</file>