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0.17.0.49\Ana\Documents\savjetovanja\2026_savjetovanje_I izmjene programa građenja komunalne infrastrukture za 2026. godinu\"/>
    </mc:Choice>
  </mc:AlternateContent>
  <xr:revisionPtr revIDLastSave="0" documentId="8_{B979751E-88A7-4B77-8EAA-BABC202C7C86}" xr6:coauthVersionLast="47" xr6:coauthVersionMax="47" xr10:uidLastSave="{00000000-0000-0000-0000-000000000000}"/>
  <bookViews>
    <workbookView xWindow="2418" yWindow="2554" windowWidth="14359" windowHeight="14903" xr2:uid="{00000000-000D-0000-FFFF-FFFF00000000}"/>
  </bookViews>
  <sheets>
    <sheet name="Program_2026" sheetId="1" r:id="rId1"/>
  </sheets>
  <definedNames>
    <definedName name="_xlnm.Print_Area" localSheetId="0">Program_2026!$A$1:$J$85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H14" i="1"/>
  <c r="E13" i="1"/>
  <c r="E12" i="1"/>
  <c r="E11" i="1"/>
  <c r="E10" i="1"/>
  <c r="E9" i="1"/>
  <c r="E8" i="1"/>
  <c r="G72" i="1"/>
  <c r="G65" i="1"/>
  <c r="G55" i="1"/>
  <c r="G49" i="1"/>
  <c r="G44" i="1"/>
  <c r="G35" i="1"/>
  <c r="G30" i="1"/>
  <c r="H16" i="1"/>
  <c r="E17" i="1" l="1"/>
  <c r="G43" i="1"/>
  <c r="G54" i="1"/>
  <c r="G29" i="1"/>
  <c r="G27" i="1" l="1"/>
</calcChain>
</file>

<file path=xl/sharedStrings.xml><?xml version="1.0" encoding="utf-8"?>
<sst xmlns="http://schemas.openxmlformats.org/spreadsheetml/2006/main" count="114" uniqueCount="97">
  <si>
    <t>komunalna naknada</t>
  </si>
  <si>
    <t xml:space="preserve">1. </t>
  </si>
  <si>
    <t xml:space="preserve">2. </t>
  </si>
  <si>
    <t>3.</t>
  </si>
  <si>
    <t>Opis</t>
  </si>
  <si>
    <t>Izvor financiranja</t>
  </si>
  <si>
    <t>Iznos izvora</t>
  </si>
  <si>
    <t>Članak 1.</t>
  </si>
  <si>
    <t>Članak 3.</t>
  </si>
  <si>
    <t>UKUPNO:</t>
  </si>
  <si>
    <t>1. komunalna naknada:</t>
  </si>
  <si>
    <t>Program</t>
  </si>
  <si>
    <t>KLASA:</t>
  </si>
  <si>
    <t>URBROJ:</t>
  </si>
  <si>
    <t xml:space="preserve">Baška, </t>
  </si>
  <si>
    <t>OPĆINSKO VIJEĆE OPĆINE BAŠKA</t>
  </si>
  <si>
    <t>Predsjednica:</t>
  </si>
  <si>
    <t>GRAĐEVINE KOMUNALNE INFRASTRUKTURE KOJE ĆE SE GRADITI RADI UREĐENJA NEUREĐENIH DIJELOVA GRAĐEVINSKOG PODRUČJA</t>
  </si>
  <si>
    <t>GRAĐEVINE KOMUNALNE INFRASTRUKTURE KOJE ĆE SE GRADITI U UREĐENIM DIJELOVIMA GRAĐEVINSKOG PODRUČJA</t>
  </si>
  <si>
    <t>POSTOJEĆE GRAĐEVINE KOMUNALNE INFRASTRUKTURE KOJE ĆE SE REKONSTRUIRATI</t>
  </si>
  <si>
    <t>NERAZVRSTANE CESTE</t>
  </si>
  <si>
    <t>1.1.</t>
  </si>
  <si>
    <t>JAVNE POVRŠINE NA KOJIMA NIJE DOPUŠTEN PROMET MOTORNIM VOZILIMA</t>
  </si>
  <si>
    <t>K201305</t>
  </si>
  <si>
    <t>UREĐENJE OBALNOG DIJELA NASELJA BAŠKA</t>
  </si>
  <si>
    <t>T201506</t>
  </si>
  <si>
    <t>IZGRADNJA I UREĐENJE JAVNIH POVRŠINA</t>
  </si>
  <si>
    <t>JAVNA RASVJETA</t>
  </si>
  <si>
    <t>K201303</t>
  </si>
  <si>
    <t>IZGRADNJA JAVNE RASVJETE</t>
  </si>
  <si>
    <t>K201302</t>
  </si>
  <si>
    <t>IZRADA PROJEKATA ZA INFRASTRUKTURU</t>
  </si>
  <si>
    <t>K201502</t>
  </si>
  <si>
    <t>OTKUP ZEMLJIŠTA</t>
  </si>
  <si>
    <t>ZEMLJIŠTE</t>
  </si>
  <si>
    <t>3.1.</t>
  </si>
  <si>
    <t>3.2.</t>
  </si>
  <si>
    <t>komunalni doprinos</t>
  </si>
  <si>
    <t>Članak 2.</t>
  </si>
  <si>
    <t>2. opći prihodi i primici:</t>
  </si>
  <si>
    <t>OSTALO</t>
  </si>
  <si>
    <t>A201301</t>
  </si>
  <si>
    <t>IZRADA PROSTORNIH STUDIJA, PROJEKATA I RJEŠENJA</t>
  </si>
  <si>
    <t>GEODETSKO-KATASTARSKE USLUGE</t>
  </si>
  <si>
    <t>TEHNIČKA RJEŠENJA UREĐENJA/REKONSTRUKCIJE ULICA I SL.</t>
  </si>
  <si>
    <t>PROJEKTNA DOKUMENTACIJA - ODVOJAK K40, PRODUŽETAK RIBARSKE ULICE</t>
  </si>
  <si>
    <t>opći pr.</t>
  </si>
  <si>
    <t>PROJEKTNA DOKUMENTACIJA - ULICA PUT ZABLAĆA S4 O11</t>
  </si>
  <si>
    <t xml:space="preserve">INTELEKTUALNE I OSOBNE USLUGE - KOMUNALNI POSLOVI </t>
  </si>
  <si>
    <t>opći p.</t>
  </si>
  <si>
    <t>1.2.</t>
  </si>
  <si>
    <t>2.1.</t>
  </si>
  <si>
    <t>2.2.</t>
  </si>
  <si>
    <t>REKONSTRUKCIJA ZAOBILAZNICE D102 - NC158</t>
  </si>
  <si>
    <t>K201204</t>
  </si>
  <si>
    <t>6. komunalni doprinos:</t>
  </si>
  <si>
    <t>JAVNA ODVODNJA OBORINSKIH VODA</t>
  </si>
  <si>
    <t>K201101</t>
  </si>
  <si>
    <t>IZGRADNJA OBJEKATA I UREĐAJA ODVODNJE I VODOVODA</t>
  </si>
  <si>
    <t>3.3.</t>
  </si>
  <si>
    <t>prihodi od prodaje ili zamjene nefinacijske imovine</t>
  </si>
  <si>
    <t>ZEMLJIŠTE-ZAOBILAZNICA</t>
  </si>
  <si>
    <t>prihodi od prodaje ili zamjene nefinancijske imovine</t>
  </si>
  <si>
    <t>4. prihodi od prodaje ili zamjene nefinacijske imovine</t>
  </si>
  <si>
    <t>5. pomoći od izvanpr. korisnika</t>
  </si>
  <si>
    <t>Općinsko vijeće Općine Baška, na temelju članka 67. stavka 1. Zakona o komunalnom gospodarstvu (»Narodne novine« broj 68/18, 110/18, 32/20, 145/24) i članka 29. stavka 1. podstavka 21. Statuta Općine Baška (»Službene novine Primorsko-goranske županije« broj 12/13, 31/15, 27/17, 04/18, 06/20, 04/21), na sjednici održanoj ______________ 2025. godine, donijelo je</t>
  </si>
  <si>
    <t>Plan za 2026.    (u eurima)</t>
  </si>
  <si>
    <t>PROGRAM GRAĐENJA KOMUNALNE INFRASTRUKTURE ZA 2026. GODINU</t>
  </si>
  <si>
    <t xml:space="preserve">   Tanja Grlj</t>
  </si>
  <si>
    <t>namjenski prihodi od zaduživanja</t>
  </si>
  <si>
    <t>ostali prihodi za posebne namjene-naknade za dozvole na pomorskom dobru - višak prihoda</t>
  </si>
  <si>
    <t>kapitalne pomoći temeljem prijenosa EU sredstava-obalni pojas</t>
  </si>
  <si>
    <t>pomoći od izvanproračunskih korisnika</t>
  </si>
  <si>
    <t>3. kapitalne pomoći temeljem prijenosa EU sredstava-obalni pojas</t>
  </si>
  <si>
    <t>7.  ostali prihodi za posebne namjene-naknade za dozvole na pomorskom dobru - višak prihoda:</t>
  </si>
  <si>
    <t>8. namjenski prihodi od zaduživanja:</t>
  </si>
  <si>
    <t>10. naknada za promjenu namjene poljoprivrednog u građevinsko zemljište:</t>
  </si>
  <si>
    <t>A201205</t>
  </si>
  <si>
    <t>REKONSTRUKCIJA DIJELA NC U JURANDVORU K.Č. 1139/2 K.O. JURANDVOR</t>
  </si>
  <si>
    <t>naknada za prom. namjene poljoprivrednog u građevinsko zemljište</t>
  </si>
  <si>
    <t>A201302</t>
  </si>
  <si>
    <t>PROJEKTNA DOKUMENTACIJA - IZGRADNJA NC 165 U NASELJU JURANDVOR</t>
  </si>
  <si>
    <t>PROJEKTNA DOKUMENTACIJA - IZGRADNJA PRODUŽETKA NERAZVRSTANE CESTE NC - 68 U NASELJU JURANDVOR</t>
  </si>
  <si>
    <t xml:space="preserve">IZGRADNJA JAVNE RASVJETE </t>
  </si>
  <si>
    <t>IZGRADNJA JAVNE RASVJETE - POS STANOVI</t>
  </si>
  <si>
    <t>REKONSTRUKCIJA OBORINSKE KANALIZACIJE U ULICI STARI DVORI</t>
  </si>
  <si>
    <t xml:space="preserve">PROJEKTNA DOKUMENTACIJA ZA DJEČJE IGRALIŠTE U VINOGRADSKOJ ULICI </t>
  </si>
  <si>
    <t>UREĐENJE OBALNOG DIJELA NASELJA BAŠKA - ETAPA 2A</t>
  </si>
  <si>
    <t>I. IZMJENE PROGRAMA GRAĐENJA KOMUNALNE INFRASTRUKTURE NA PODRUČJU OPĆINE BAŠKA U 2026. GODINI</t>
  </si>
  <si>
    <t xml:space="preserve">u Programu građenja komunalne infrastrukture na području Općine Baška u 2026. godini ("Službene novine Primorsko-goranske županije" broj 43/25) - u daljnjem tekstu: Program, članak 2. mijenja se i glasi: </t>
  </si>
  <si>
    <t>" Sredstva za ostvarivanje Programa planirana su u iznosu od 5.996.335,46 eura, a osigurat će se iz sljedećih izvora:</t>
  </si>
  <si>
    <t xml:space="preserve">Članak 3. Programa mijenja se i glasi: </t>
  </si>
  <si>
    <t>"Sredstva za ostvarivanje Programa rasporedit će se za financiranje obavljanja komunalnih djelatnosti građenja komunalne infrastrukture kako je prikazano u sljedećem tabelarnom pregledu:</t>
  </si>
  <si>
    <t>"</t>
  </si>
  <si>
    <t>Ove I. izmjene Programa stupaju na snagu prvog dana od objave u »Službenim novinama Primorsko-goranske županije«.</t>
  </si>
  <si>
    <t>NACRT  PRIJEDLOGA  AKTA</t>
  </si>
  <si>
    <t>REKONSTRUKCIJA DIJELA NERAZVRSTANE CESTE U JURANDVORU K.Č. 1139/2 K.O. JURANDVOR (N.I.)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</si>
</sst>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wrapText="1"/>
    </xf>
    <xf numFmtId="4" fontId="2" fillId="0" borderId="0" xfId="0" applyNumberFormat="1" applyFont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2" fillId="4" borderId="1" xfId="0" applyFont="1" applyFill="1" applyBorder="1"/>
    <xf numFmtId="0" fontId="2" fillId="3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right" vertical="center"/>
    </xf>
    <xf numFmtId="4" fontId="1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right" vertical="center" wrapText="1"/>
    </xf>
    <xf numFmtId="0" fontId="7" fillId="4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5" borderId="1" xfId="0" applyFont="1" applyFill="1" applyBorder="1" applyAlignment="1">
      <alignment horizontal="right" vertical="center"/>
    </xf>
    <xf numFmtId="4" fontId="2" fillId="6" borderId="1" xfId="0" applyNumberFormat="1" applyFont="1" applyFill="1" applyBorder="1" applyAlignment="1">
      <alignment horizontal="right" vertical="center"/>
    </xf>
    <xf numFmtId="16" fontId="7" fillId="4" borderId="1" xfId="0" applyNumberFormat="1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" fontId="2" fillId="0" borderId="1" xfId="0" applyNumberFormat="1" applyFont="1" applyBorder="1" applyAlignment="1">
      <alignment vertical="center"/>
    </xf>
    <xf numFmtId="49" fontId="7" fillId="4" borderId="1" xfId="0" applyNumberFormat="1" applyFont="1" applyFill="1" applyBorder="1" applyAlignment="1">
      <alignment horizontal="right" vertical="center"/>
    </xf>
    <xf numFmtId="0" fontId="4" fillId="0" borderId="0" xfId="0" applyFont="1"/>
    <xf numFmtId="4" fontId="2" fillId="6" borderId="0" xfId="0" applyNumberFormat="1" applyFont="1" applyFill="1" applyAlignment="1">
      <alignment horizontal="right" vertical="center"/>
    </xf>
    <xf numFmtId="0" fontId="3" fillId="6" borderId="0" xfId="0" applyFont="1" applyFill="1" applyAlignment="1">
      <alignment horizontal="right" vertical="center"/>
    </xf>
    <xf numFmtId="0" fontId="2" fillId="6" borderId="0" xfId="0" applyFont="1" applyFill="1" applyAlignment="1">
      <alignment horizontal="left" vertical="center" wrapText="1"/>
    </xf>
    <xf numFmtId="0" fontId="3" fillId="6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 wrapText="1"/>
    </xf>
    <xf numFmtId="4" fontId="4" fillId="6" borderId="0" xfId="0" applyNumberFormat="1" applyFont="1" applyFill="1" applyAlignment="1">
      <alignment horizontal="right" vertical="center" wrapText="1"/>
    </xf>
    <xf numFmtId="4" fontId="5" fillId="6" borderId="0" xfId="0" applyNumberFormat="1" applyFont="1" applyFill="1" applyAlignment="1">
      <alignment horizontal="right" vertical="center" wrapText="1"/>
    </xf>
    <xf numFmtId="0" fontId="2" fillId="6" borderId="0" xfId="0" applyFont="1" applyFill="1" applyAlignment="1">
      <alignment horizontal="left" vertical="center"/>
    </xf>
    <xf numFmtId="0" fontId="6" fillId="6" borderId="0" xfId="0" applyFont="1" applyFill="1" applyAlignment="1">
      <alignment horizontal="center" vertical="center" wrapText="1"/>
    </xf>
    <xf numFmtId="0" fontId="6" fillId="6" borderId="0" xfId="0" applyFont="1" applyFill="1" applyAlignment="1">
      <alignment horizontal="center" vertical="center"/>
    </xf>
    <xf numFmtId="0" fontId="1" fillId="6" borderId="0" xfId="0" applyFont="1" applyFill="1"/>
    <xf numFmtId="0" fontId="2" fillId="6" borderId="0" xfId="0" applyFont="1" applyFill="1"/>
    <xf numFmtId="4" fontId="1" fillId="6" borderId="0" xfId="0" applyNumberFormat="1" applyFont="1" applyFill="1" applyAlignment="1">
      <alignment horizontal="right" vertical="center"/>
    </xf>
    <xf numFmtId="0" fontId="2" fillId="6" borderId="0" xfId="0" applyFont="1" applyFill="1" applyAlignment="1">
      <alignment vertical="center" wrapText="1"/>
    </xf>
    <xf numFmtId="4" fontId="2" fillId="6" borderId="0" xfId="0" applyNumberFormat="1" applyFont="1" applyFill="1" applyAlignment="1">
      <alignment vertical="center"/>
    </xf>
    <xf numFmtId="0" fontId="2" fillId="6" borderId="0" xfId="0" applyFont="1" applyFill="1" applyAlignment="1">
      <alignment horizontal="right"/>
    </xf>
    <xf numFmtId="0" fontId="2" fillId="6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/>
    </xf>
    <xf numFmtId="0" fontId="4" fillId="6" borderId="0" xfId="0" applyFont="1" applyFill="1"/>
    <xf numFmtId="0" fontId="9" fillId="6" borderId="0" xfId="0" applyFont="1" applyFill="1"/>
    <xf numFmtId="0" fontId="2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4" fontId="4" fillId="6" borderId="4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horizontal="right" vertical="center"/>
    </xf>
    <xf numFmtId="0" fontId="2" fillId="6" borderId="8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10" xfId="0" applyFont="1" applyFill="1" applyBorder="1" applyAlignment="1">
      <alignment horizontal="left" vertical="center" wrapText="1"/>
    </xf>
    <xf numFmtId="0" fontId="2" fillId="6" borderId="11" xfId="0" applyFont="1" applyFill="1" applyBorder="1" applyAlignment="1">
      <alignment horizontal="left" vertical="center" wrapText="1"/>
    </xf>
    <xf numFmtId="0" fontId="2" fillId="6" borderId="6" xfId="0" applyFont="1" applyFill="1" applyBorder="1" applyAlignment="1">
      <alignment horizontal="left" vertical="center" wrapText="1"/>
    </xf>
    <xf numFmtId="0" fontId="2" fillId="6" borderId="12" xfId="0" applyFont="1" applyFill="1" applyBorder="1" applyAlignment="1">
      <alignment horizontal="left" vertical="center" wrapText="1"/>
    </xf>
    <xf numFmtId="4" fontId="2" fillId="6" borderId="2" xfId="0" applyNumberFormat="1" applyFont="1" applyFill="1" applyBorder="1" applyAlignment="1">
      <alignment horizontal="right" vertical="center"/>
    </xf>
    <xf numFmtId="4" fontId="2" fillId="6" borderId="7" xfId="0" applyNumberFormat="1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left" vertical="center" wrapText="1"/>
    </xf>
    <xf numFmtId="0" fontId="2" fillId="6" borderId="0" xfId="0" applyFont="1" applyFill="1" applyAlignment="1">
      <alignment horizontal="left" vertical="center" wrapText="1"/>
    </xf>
    <xf numFmtId="0" fontId="2" fillId="6" borderId="15" xfId="0" applyFont="1" applyFill="1" applyBorder="1" applyAlignment="1">
      <alignment horizontal="left" vertical="center" wrapText="1"/>
    </xf>
    <xf numFmtId="4" fontId="2" fillId="6" borderId="13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4" fontId="2" fillId="0" borderId="13" xfId="0" applyNumberFormat="1" applyFont="1" applyBorder="1" applyAlignment="1">
      <alignment horizontal="right" vertical="center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" fontId="4" fillId="6" borderId="6" xfId="0" applyNumberFormat="1" applyFont="1" applyFill="1" applyBorder="1" applyAlignment="1">
      <alignment horizontal="right" vertical="center" wrapText="1"/>
    </xf>
    <xf numFmtId="4" fontId="4" fillId="6" borderId="4" xfId="0" applyNumberFormat="1" applyFont="1" applyFill="1" applyBorder="1" applyAlignment="1">
      <alignment horizontal="right" vertical="center" wrapText="1"/>
    </xf>
    <xf numFmtId="0" fontId="4" fillId="6" borderId="6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4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4" fontId="5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" fontId="2" fillId="6" borderId="2" xfId="0" applyNumberFormat="1" applyFont="1" applyFill="1" applyBorder="1" applyAlignment="1">
      <alignment vertical="center"/>
    </xf>
    <xf numFmtId="4" fontId="2" fillId="6" borderId="1" xfId="0" applyNumberFormat="1" applyFont="1" applyFill="1" applyBorder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/>
    <xf numFmtId="0" fontId="4" fillId="0" borderId="1" xfId="0" applyFont="1" applyBorder="1" applyAlignment="1">
      <alignment horizontal="center" vertical="center"/>
    </xf>
    <xf numFmtId="4" fontId="5" fillId="6" borderId="0" xfId="0" applyNumberFormat="1" applyFont="1" applyFill="1" applyAlignment="1">
      <alignment horizontal="left" vertical="center" wrapText="1"/>
    </xf>
    <xf numFmtId="4" fontId="2" fillId="6" borderId="0" xfId="0" applyNumberFormat="1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87"/>
  <sheetViews>
    <sheetView tabSelected="1" view="pageBreakPreview" topLeftCell="B1" zoomScale="85" zoomScaleNormal="85" zoomScaleSheetLayoutView="85" workbookViewId="0">
      <selection activeCell="C64" sqref="C64:F64"/>
    </sheetView>
  </sheetViews>
  <sheetFormatPr defaultColWidth="9.125" defaultRowHeight="16.3" x14ac:dyDescent="0.3"/>
  <cols>
    <col min="1" max="1" width="3.625" style="1" customWidth="1"/>
    <col min="2" max="2" width="15.625" style="2" customWidth="1"/>
    <col min="3" max="3" width="25.625" style="1" customWidth="1"/>
    <col min="4" max="4" width="20.625" style="1" customWidth="1"/>
    <col min="5" max="5" width="16" style="1" customWidth="1"/>
    <col min="6" max="6" width="10.125" style="1" customWidth="1"/>
    <col min="7" max="7" width="15.625" style="1" customWidth="1"/>
    <col min="8" max="8" width="23.125" style="1" customWidth="1"/>
    <col min="9" max="9" width="15.625" style="1" customWidth="1"/>
    <col min="10" max="10" width="3.625" style="53" customWidth="1"/>
    <col min="11" max="11" width="5.5" style="53" customWidth="1"/>
    <col min="12" max="12" width="5.375" style="1" customWidth="1"/>
    <col min="13" max="16384" width="9.125" style="1"/>
  </cols>
  <sheetData>
    <row r="1" spans="2:11" x14ac:dyDescent="0.3">
      <c r="B1" s="120" t="s">
        <v>95</v>
      </c>
      <c r="C1" s="120"/>
      <c r="D1" s="120"/>
      <c r="E1" s="120"/>
      <c r="F1" s="120"/>
      <c r="G1" s="120"/>
      <c r="H1" s="120"/>
      <c r="I1" s="120"/>
      <c r="J1" s="42"/>
    </row>
    <row r="2" spans="2:11" ht="59.95" customHeight="1" x14ac:dyDescent="0.3">
      <c r="B2" s="94" t="s">
        <v>65</v>
      </c>
      <c r="C2" s="94"/>
      <c r="D2" s="94"/>
      <c r="E2" s="94"/>
      <c r="F2" s="94"/>
      <c r="G2" s="94"/>
      <c r="H2" s="94"/>
      <c r="I2" s="94"/>
      <c r="J2" s="43"/>
    </row>
    <row r="3" spans="2:11" ht="18.7" customHeight="1" x14ac:dyDescent="0.3">
      <c r="B3" s="122" t="s">
        <v>88</v>
      </c>
      <c r="C3" s="122"/>
      <c r="D3" s="122"/>
      <c r="E3" s="122"/>
      <c r="F3" s="122"/>
      <c r="G3" s="122"/>
      <c r="H3" s="122"/>
      <c r="I3" s="122"/>
      <c r="J3" s="44"/>
    </row>
    <row r="4" spans="2:11" ht="15.65" customHeight="1" x14ac:dyDescent="0.3">
      <c r="B4" s="65"/>
      <c r="C4" s="65"/>
      <c r="D4" s="65"/>
      <c r="E4" s="65"/>
      <c r="F4" s="65"/>
      <c r="G4" s="65"/>
      <c r="H4" s="65"/>
      <c r="I4" s="65"/>
      <c r="J4" s="44"/>
    </row>
    <row r="5" spans="2:11" ht="14.95" customHeight="1" x14ac:dyDescent="0.3">
      <c r="B5" s="137" t="s">
        <v>7</v>
      </c>
      <c r="C5" s="137"/>
      <c r="D5" s="137"/>
      <c r="E5" s="137"/>
      <c r="F5" s="137"/>
      <c r="G5" s="137"/>
      <c r="H5" s="137"/>
      <c r="I5" s="137"/>
      <c r="J5" s="45"/>
    </row>
    <row r="6" spans="2:11" ht="43.5" customHeight="1" x14ac:dyDescent="0.3">
      <c r="B6" s="82" t="s">
        <v>89</v>
      </c>
      <c r="C6" s="82"/>
      <c r="D6" s="82"/>
      <c r="E6" s="82"/>
      <c r="F6" s="82"/>
      <c r="G6" s="82"/>
      <c r="H6" s="82"/>
      <c r="I6" s="82"/>
      <c r="J6" s="43"/>
    </row>
    <row r="7" spans="2:11" s="40" customFormat="1" ht="17.7" customHeight="1" x14ac:dyDescent="0.3">
      <c r="B7" s="115" t="s">
        <v>90</v>
      </c>
      <c r="C7" s="115"/>
      <c r="D7" s="115"/>
      <c r="E7" s="115"/>
      <c r="F7" s="115"/>
      <c r="G7" s="115"/>
      <c r="H7" s="115"/>
      <c r="I7" s="37"/>
      <c r="J7" s="46"/>
      <c r="K7" s="60"/>
    </row>
    <row r="8" spans="2:11" ht="20.05" customHeight="1" x14ac:dyDescent="0.3">
      <c r="B8" s="114" t="s">
        <v>10</v>
      </c>
      <c r="C8" s="114"/>
      <c r="D8" s="114"/>
      <c r="E8" s="112">
        <f>I38+I39+I40</f>
        <v>31256</v>
      </c>
      <c r="F8" s="112"/>
      <c r="G8" s="112"/>
      <c r="H8" s="112"/>
      <c r="I8" s="112"/>
      <c r="J8" s="47"/>
    </row>
    <row r="9" spans="2:11" ht="20.05" customHeight="1" x14ac:dyDescent="0.3">
      <c r="B9" s="110" t="s">
        <v>39</v>
      </c>
      <c r="C9" s="110"/>
      <c r="D9" s="110"/>
      <c r="E9" s="113">
        <f>I32+I60+I37+I46+I48+I57+I71</f>
        <v>149652.75</v>
      </c>
      <c r="F9" s="113"/>
      <c r="G9" s="113"/>
      <c r="H9" s="113"/>
      <c r="I9" s="113"/>
      <c r="J9" s="47"/>
    </row>
    <row r="10" spans="2:11" ht="18.7" customHeight="1" x14ac:dyDescent="0.3">
      <c r="B10" s="110" t="s">
        <v>73</v>
      </c>
      <c r="C10" s="110"/>
      <c r="D10" s="110"/>
      <c r="E10" s="113">
        <f>I67</f>
        <v>1250000</v>
      </c>
      <c r="F10" s="113"/>
      <c r="G10" s="113"/>
      <c r="H10" s="113"/>
      <c r="I10" s="113"/>
      <c r="J10" s="47"/>
    </row>
    <row r="11" spans="2:11" ht="20.05" customHeight="1" x14ac:dyDescent="0.3">
      <c r="B11" s="110" t="s">
        <v>63</v>
      </c>
      <c r="C11" s="110"/>
      <c r="D11" s="110"/>
      <c r="E11" s="113">
        <f>I34+I58</f>
        <v>350278</v>
      </c>
      <c r="F11" s="113"/>
      <c r="G11" s="113"/>
      <c r="H11" s="113"/>
      <c r="I11" s="113"/>
      <c r="J11" s="47"/>
    </row>
    <row r="12" spans="2:11" x14ac:dyDescent="0.3">
      <c r="B12" s="110" t="s">
        <v>64</v>
      </c>
      <c r="C12" s="110"/>
      <c r="D12" s="110"/>
      <c r="E12" s="113">
        <f>I75</f>
        <v>99800</v>
      </c>
      <c r="F12" s="113"/>
      <c r="G12" s="113"/>
      <c r="H12" s="113"/>
      <c r="I12" s="113"/>
      <c r="J12" s="47"/>
    </row>
    <row r="13" spans="2:11" ht="20.05" customHeight="1" x14ac:dyDescent="0.3">
      <c r="B13" s="110" t="s">
        <v>55</v>
      </c>
      <c r="C13" s="110"/>
      <c r="D13" s="110"/>
      <c r="E13" s="113">
        <f>I47+I51+I52+I61+I63+I64+I74</f>
        <v>279109.25</v>
      </c>
      <c r="F13" s="113"/>
      <c r="G13" s="113"/>
      <c r="H13" s="113"/>
      <c r="I13" s="113"/>
      <c r="J13" s="47"/>
    </row>
    <row r="14" spans="2:11" ht="16.149999999999999" customHeight="1" x14ac:dyDescent="0.3">
      <c r="B14" s="110" t="s">
        <v>74</v>
      </c>
      <c r="C14" s="110"/>
      <c r="D14" s="110"/>
      <c r="E14" s="110"/>
      <c r="F14" s="110"/>
      <c r="G14" s="64"/>
      <c r="H14" s="113">
        <f>I68</f>
        <v>333585.46000000002</v>
      </c>
      <c r="I14" s="113"/>
      <c r="J14" s="47"/>
    </row>
    <row r="15" spans="2:11" ht="20.05" customHeight="1" x14ac:dyDescent="0.3">
      <c r="B15" s="110" t="s">
        <v>75</v>
      </c>
      <c r="C15" s="110"/>
      <c r="D15" s="110"/>
      <c r="E15" s="113">
        <f>I69</f>
        <v>3500000</v>
      </c>
      <c r="F15" s="113"/>
      <c r="G15" s="113"/>
      <c r="H15" s="113"/>
      <c r="I15" s="113"/>
      <c r="J15" s="47"/>
    </row>
    <row r="16" spans="2:11" ht="20.05" customHeight="1" x14ac:dyDescent="0.3">
      <c r="B16" s="110" t="s">
        <v>76</v>
      </c>
      <c r="C16" s="110"/>
      <c r="D16" s="110"/>
      <c r="E16" s="110"/>
      <c r="F16" s="110"/>
      <c r="G16" s="110"/>
      <c r="H16" s="113">
        <f>I33</f>
        <v>2654</v>
      </c>
      <c r="I16" s="113"/>
      <c r="J16" s="47"/>
    </row>
    <row r="17" spans="2:11" ht="20.05" customHeight="1" x14ac:dyDescent="0.3">
      <c r="B17" s="111" t="s">
        <v>9</v>
      </c>
      <c r="C17" s="111"/>
      <c r="D17" s="111"/>
      <c r="E17" s="121">
        <f>SUM(E8:I16)</f>
        <v>5996335.46</v>
      </c>
      <c r="F17" s="121"/>
      <c r="G17" s="121"/>
      <c r="H17" s="121"/>
      <c r="I17" s="121"/>
      <c r="J17" s="135" t="s">
        <v>93</v>
      </c>
    </row>
    <row r="18" spans="2:11" ht="11.4" customHeight="1" x14ac:dyDescent="0.3">
      <c r="B18" s="25"/>
      <c r="C18" s="25"/>
      <c r="D18" s="25"/>
      <c r="E18" s="26"/>
      <c r="F18" s="26"/>
      <c r="G18" s="26"/>
      <c r="H18" s="26"/>
      <c r="I18" s="26"/>
      <c r="J18" s="48"/>
    </row>
    <row r="19" spans="2:11" ht="14.95" customHeight="1" x14ac:dyDescent="0.3">
      <c r="B19" s="137" t="s">
        <v>38</v>
      </c>
      <c r="C19" s="137"/>
      <c r="D19" s="137"/>
      <c r="E19" s="137"/>
      <c r="F19" s="137"/>
      <c r="G19" s="137"/>
      <c r="H19" s="137"/>
      <c r="I19" s="137"/>
      <c r="J19" s="45"/>
    </row>
    <row r="20" spans="2:11" ht="14.95" hidden="1" customHeight="1" x14ac:dyDescent="0.3">
      <c r="B20" s="85"/>
      <c r="C20" s="85"/>
      <c r="D20" s="85"/>
      <c r="E20" s="85"/>
      <c r="F20" s="85"/>
      <c r="G20" s="85"/>
      <c r="H20" s="85"/>
      <c r="I20" s="85"/>
      <c r="J20" s="49"/>
    </row>
    <row r="21" spans="2:11" ht="14.95" customHeight="1" x14ac:dyDescent="0.3">
      <c r="B21" s="67" t="s">
        <v>91</v>
      </c>
      <c r="C21" s="67"/>
      <c r="D21" s="67"/>
      <c r="E21" s="67"/>
      <c r="F21" s="67"/>
      <c r="G21" s="67"/>
      <c r="H21" s="67"/>
      <c r="I21" s="67"/>
      <c r="J21" s="49"/>
    </row>
    <row r="22" spans="2:11" ht="32.950000000000003" customHeight="1" x14ac:dyDescent="0.3">
      <c r="B22" s="94" t="s">
        <v>92</v>
      </c>
      <c r="C22" s="94"/>
      <c r="D22" s="94"/>
      <c r="E22" s="94"/>
      <c r="F22" s="94"/>
      <c r="G22" s="94"/>
      <c r="H22" s="94"/>
      <c r="I22" s="94"/>
      <c r="J22" s="43"/>
    </row>
    <row r="24" spans="2:11" s="2" customFormat="1" ht="30.1" customHeight="1" x14ac:dyDescent="0.25">
      <c r="B24" s="10" t="s">
        <v>11</v>
      </c>
      <c r="C24" s="86" t="s">
        <v>4</v>
      </c>
      <c r="D24" s="86"/>
      <c r="E24" s="86"/>
      <c r="F24" s="86"/>
      <c r="G24" s="10" t="s">
        <v>66</v>
      </c>
      <c r="H24" s="10" t="s">
        <v>5</v>
      </c>
      <c r="I24" s="10" t="s">
        <v>6</v>
      </c>
      <c r="J24" s="50"/>
      <c r="K24" s="45"/>
    </row>
    <row r="25" spans="2:11" s="3" customFormat="1" ht="30.1" customHeight="1" x14ac:dyDescent="0.25">
      <c r="B25" s="11">
        <v>1</v>
      </c>
      <c r="C25" s="87">
        <v>2</v>
      </c>
      <c r="D25" s="87"/>
      <c r="E25" s="87"/>
      <c r="F25" s="87"/>
      <c r="G25" s="11">
        <v>3</v>
      </c>
      <c r="H25" s="11">
        <v>4</v>
      </c>
      <c r="I25" s="11">
        <v>5</v>
      </c>
      <c r="J25" s="51"/>
      <c r="K25" s="51"/>
    </row>
    <row r="27" spans="2:11" s="4" customFormat="1" ht="37.549999999999997" customHeight="1" x14ac:dyDescent="0.3">
      <c r="B27" s="13"/>
      <c r="C27" s="123" t="s">
        <v>67</v>
      </c>
      <c r="D27" s="123"/>
      <c r="E27" s="123"/>
      <c r="F27" s="123"/>
      <c r="G27" s="34">
        <f>G29+G43+G54</f>
        <v>5996335.46</v>
      </c>
      <c r="H27" s="14"/>
      <c r="I27" s="14"/>
      <c r="J27" s="52"/>
      <c r="K27" s="52"/>
    </row>
    <row r="29" spans="2:11" ht="35.35" customHeight="1" x14ac:dyDescent="0.3">
      <c r="B29" s="18" t="s">
        <v>1</v>
      </c>
      <c r="C29" s="106" t="s">
        <v>17</v>
      </c>
      <c r="D29" s="107"/>
      <c r="E29" s="107"/>
      <c r="F29" s="107"/>
      <c r="G29" s="19">
        <f>G30+G35</f>
        <v>157000</v>
      </c>
      <c r="H29" s="20"/>
      <c r="I29" s="20"/>
    </row>
    <row r="30" spans="2:11" ht="30.1" customHeight="1" x14ac:dyDescent="0.3">
      <c r="B30" s="27" t="s">
        <v>21</v>
      </c>
      <c r="C30" s="103" t="s">
        <v>20</v>
      </c>
      <c r="D30" s="104"/>
      <c r="E30" s="104"/>
      <c r="F30" s="104"/>
      <c r="G30" s="12">
        <f>SUM(G32:G34)</f>
        <v>125000</v>
      </c>
      <c r="H30" s="15"/>
      <c r="I30" s="12"/>
      <c r="J30" s="54"/>
    </row>
    <row r="31" spans="2:11" ht="14.95" customHeight="1" x14ac:dyDescent="0.3">
      <c r="B31" s="28" t="s">
        <v>32</v>
      </c>
      <c r="C31" s="98" t="s">
        <v>33</v>
      </c>
      <c r="D31" s="99"/>
      <c r="E31" s="99"/>
      <c r="F31" s="99"/>
      <c r="G31" s="21"/>
      <c r="H31" s="21"/>
      <c r="I31" s="33"/>
      <c r="J31" s="57"/>
    </row>
    <row r="32" spans="2:11" ht="14.95" customHeight="1" x14ac:dyDescent="0.3">
      <c r="B32" s="88"/>
      <c r="C32" s="91" t="s">
        <v>34</v>
      </c>
      <c r="D32" s="92"/>
      <c r="E32" s="92"/>
      <c r="F32" s="92"/>
      <c r="G32" s="68">
        <v>125000</v>
      </c>
      <c r="H32" s="23" t="s">
        <v>49</v>
      </c>
      <c r="I32" s="9">
        <v>482</v>
      </c>
      <c r="J32" s="41"/>
    </row>
    <row r="33" spans="2:11" ht="43.5" customHeight="1" x14ac:dyDescent="0.3">
      <c r="B33" s="89"/>
      <c r="C33" s="93"/>
      <c r="D33" s="94"/>
      <c r="E33" s="94"/>
      <c r="F33" s="94"/>
      <c r="G33" s="97"/>
      <c r="H33" s="128" t="s">
        <v>79</v>
      </c>
      <c r="I33" s="9">
        <v>2654</v>
      </c>
      <c r="J33" s="41"/>
    </row>
    <row r="34" spans="2:11" ht="47.4" customHeight="1" x14ac:dyDescent="0.3">
      <c r="B34" s="90"/>
      <c r="C34" s="95"/>
      <c r="D34" s="96"/>
      <c r="E34" s="96"/>
      <c r="F34" s="96"/>
      <c r="G34" s="69"/>
      <c r="H34" s="23" t="s">
        <v>60</v>
      </c>
      <c r="I34" s="9">
        <v>121864</v>
      </c>
      <c r="J34" s="41"/>
    </row>
    <row r="35" spans="2:11" ht="30.1" customHeight="1" x14ac:dyDescent="0.3">
      <c r="B35" s="39" t="s">
        <v>50</v>
      </c>
      <c r="C35" s="119" t="s">
        <v>40</v>
      </c>
      <c r="D35" s="119"/>
      <c r="E35" s="119"/>
      <c r="F35" s="119"/>
      <c r="G35" s="12">
        <f>SUM(G37:G40)</f>
        <v>32000</v>
      </c>
      <c r="H35" s="15"/>
      <c r="I35" s="15"/>
    </row>
    <row r="36" spans="2:11" ht="14.95" customHeight="1" x14ac:dyDescent="0.3">
      <c r="B36" s="28" t="s">
        <v>41</v>
      </c>
      <c r="C36" s="98" t="s">
        <v>42</v>
      </c>
      <c r="D36" s="99"/>
      <c r="E36" s="99"/>
      <c r="F36" s="99"/>
      <c r="G36" s="21"/>
      <c r="H36" s="21"/>
      <c r="I36" s="22"/>
    </row>
    <row r="37" spans="2:11" ht="18" customHeight="1" x14ac:dyDescent="0.3">
      <c r="B37" s="88"/>
      <c r="C37" s="91" t="s">
        <v>48</v>
      </c>
      <c r="D37" s="92"/>
      <c r="E37" s="92"/>
      <c r="F37" s="108"/>
      <c r="G37" s="68">
        <v>7000</v>
      </c>
      <c r="H37" s="23" t="s">
        <v>49</v>
      </c>
      <c r="I37" s="9">
        <v>744</v>
      </c>
      <c r="J37" s="41"/>
    </row>
    <row r="38" spans="2:11" ht="18" customHeight="1" x14ac:dyDescent="0.3">
      <c r="B38" s="89"/>
      <c r="C38" s="95"/>
      <c r="D38" s="96"/>
      <c r="E38" s="96"/>
      <c r="F38" s="109"/>
      <c r="G38" s="69"/>
      <c r="H38" s="23" t="s">
        <v>0</v>
      </c>
      <c r="I38" s="9">
        <v>6256</v>
      </c>
      <c r="J38" s="41"/>
    </row>
    <row r="39" spans="2:11" ht="15.65" customHeight="1" x14ac:dyDescent="0.3">
      <c r="B39" s="89"/>
      <c r="C39" s="91" t="s">
        <v>43</v>
      </c>
      <c r="D39" s="92"/>
      <c r="E39" s="92"/>
      <c r="F39" s="108"/>
      <c r="G39" s="35">
        <v>18000</v>
      </c>
      <c r="H39" s="23" t="s">
        <v>0</v>
      </c>
      <c r="I39" s="9">
        <v>18000</v>
      </c>
      <c r="J39" s="41"/>
    </row>
    <row r="40" spans="2:11" x14ac:dyDescent="0.3">
      <c r="B40" s="90"/>
      <c r="C40" s="100" t="s">
        <v>44</v>
      </c>
      <c r="D40" s="101"/>
      <c r="E40" s="101"/>
      <c r="F40" s="101"/>
      <c r="G40" s="9">
        <v>7000</v>
      </c>
      <c r="H40" s="23" t="s">
        <v>0</v>
      </c>
      <c r="I40" s="9">
        <v>7000</v>
      </c>
      <c r="J40" s="41"/>
    </row>
    <row r="41" spans="2:11" x14ac:dyDescent="0.3">
      <c r="B41" s="124"/>
      <c r="C41" s="125"/>
      <c r="D41" s="125"/>
      <c r="E41" s="125"/>
      <c r="F41" s="125"/>
      <c r="G41" s="126"/>
      <c r="H41" s="127"/>
      <c r="I41" s="126"/>
      <c r="J41" s="41"/>
    </row>
    <row r="42" spans="2:11" ht="17.350000000000001" customHeight="1" x14ac:dyDescent="0.3">
      <c r="B42" s="29"/>
      <c r="C42" s="5"/>
      <c r="D42" s="5"/>
      <c r="E42" s="5"/>
      <c r="F42" s="5"/>
      <c r="G42" s="6"/>
      <c r="H42" s="7"/>
      <c r="I42" s="8"/>
      <c r="J42" s="41"/>
    </row>
    <row r="43" spans="2:11" ht="45" customHeight="1" x14ac:dyDescent="0.3">
      <c r="B43" s="30" t="s">
        <v>2</v>
      </c>
      <c r="C43" s="106" t="s">
        <v>18</v>
      </c>
      <c r="D43" s="107"/>
      <c r="E43" s="107"/>
      <c r="F43" s="107"/>
      <c r="G43" s="19">
        <f>G44+G49</f>
        <v>34200</v>
      </c>
      <c r="H43" s="20"/>
      <c r="I43" s="20"/>
    </row>
    <row r="44" spans="2:11" ht="30.1" customHeight="1" x14ac:dyDescent="0.3">
      <c r="B44" s="27" t="s">
        <v>51</v>
      </c>
      <c r="C44" s="103" t="s">
        <v>20</v>
      </c>
      <c r="D44" s="104"/>
      <c r="E44" s="104"/>
      <c r="F44" s="104"/>
      <c r="G44" s="12">
        <f>SUM(G46:G48)</f>
        <v>25200</v>
      </c>
      <c r="H44" s="15"/>
      <c r="I44" s="12"/>
      <c r="J44" s="54"/>
    </row>
    <row r="45" spans="2:11" ht="14.95" customHeight="1" x14ac:dyDescent="0.3">
      <c r="B45" s="28" t="s">
        <v>30</v>
      </c>
      <c r="C45" s="98" t="s">
        <v>31</v>
      </c>
      <c r="D45" s="99"/>
      <c r="E45" s="99"/>
      <c r="F45" s="99"/>
      <c r="G45" s="16"/>
      <c r="H45" s="16"/>
      <c r="I45" s="17"/>
      <c r="J45" s="55"/>
    </row>
    <row r="46" spans="2:11" ht="14.95" customHeight="1" x14ac:dyDescent="0.3">
      <c r="B46" s="88"/>
      <c r="C46" s="70" t="s">
        <v>45</v>
      </c>
      <c r="D46" s="71"/>
      <c r="E46" s="71"/>
      <c r="F46" s="72"/>
      <c r="G46" s="76">
        <v>18000</v>
      </c>
      <c r="H46" s="66" t="s">
        <v>46</v>
      </c>
      <c r="I46" s="129">
        <v>6640.75</v>
      </c>
      <c r="J46" s="41"/>
    </row>
    <row r="47" spans="2:11" ht="14.95" customHeight="1" x14ac:dyDescent="0.3">
      <c r="B47" s="89"/>
      <c r="C47" s="73"/>
      <c r="D47" s="74"/>
      <c r="E47" s="74"/>
      <c r="F47" s="75"/>
      <c r="G47" s="77"/>
      <c r="H47" s="62" t="s">
        <v>37</v>
      </c>
      <c r="I47" s="130">
        <v>11359.25</v>
      </c>
      <c r="J47" s="41"/>
      <c r="K47" s="61"/>
    </row>
    <row r="48" spans="2:11" ht="21.1" customHeight="1" x14ac:dyDescent="0.3">
      <c r="B48" s="63"/>
      <c r="C48" s="105" t="s">
        <v>81</v>
      </c>
      <c r="D48" s="105"/>
      <c r="E48" s="105"/>
      <c r="F48" s="105"/>
      <c r="G48" s="9">
        <v>7200</v>
      </c>
      <c r="H48" s="23" t="s">
        <v>46</v>
      </c>
      <c r="I48" s="38">
        <v>7200</v>
      </c>
      <c r="J48" s="56"/>
    </row>
    <row r="49" spans="2:11" ht="30.1" customHeight="1" x14ac:dyDescent="0.3">
      <c r="B49" s="27" t="s">
        <v>52</v>
      </c>
      <c r="C49" s="119" t="s">
        <v>27</v>
      </c>
      <c r="D49" s="119"/>
      <c r="E49" s="119"/>
      <c r="F49" s="119"/>
      <c r="G49" s="12">
        <f>SUM(G51:G52)</f>
        <v>9000</v>
      </c>
      <c r="H49" s="15"/>
      <c r="I49" s="15"/>
    </row>
    <row r="50" spans="2:11" ht="14.95" customHeight="1" x14ac:dyDescent="0.3">
      <c r="B50" s="28" t="s">
        <v>28</v>
      </c>
      <c r="C50" s="132" t="s">
        <v>29</v>
      </c>
      <c r="D50" s="132"/>
      <c r="E50" s="132"/>
      <c r="F50" s="132"/>
      <c r="G50" s="133"/>
      <c r="H50" s="133"/>
      <c r="I50" s="22"/>
    </row>
    <row r="51" spans="2:11" x14ac:dyDescent="0.3">
      <c r="B51" s="134"/>
      <c r="C51" s="105" t="s">
        <v>83</v>
      </c>
      <c r="D51" s="105"/>
      <c r="E51" s="105"/>
      <c r="F51" s="105"/>
      <c r="G51" s="9">
        <v>4000</v>
      </c>
      <c r="H51" s="23" t="s">
        <v>37</v>
      </c>
      <c r="I51" s="131">
        <v>4000</v>
      </c>
      <c r="J51" s="41"/>
      <c r="K51" s="61"/>
    </row>
    <row r="52" spans="2:11" x14ac:dyDescent="0.3">
      <c r="B52" s="134"/>
      <c r="C52" s="105" t="s">
        <v>84</v>
      </c>
      <c r="D52" s="105"/>
      <c r="E52" s="105"/>
      <c r="F52" s="105"/>
      <c r="G52" s="9">
        <v>5000</v>
      </c>
      <c r="H52" s="23" t="s">
        <v>37</v>
      </c>
      <c r="I52" s="131">
        <v>5000</v>
      </c>
      <c r="J52" s="41"/>
      <c r="K52" s="61"/>
    </row>
    <row r="53" spans="2:11" ht="14.95" customHeight="1" x14ac:dyDescent="0.3">
      <c r="B53" s="29"/>
      <c r="C53" s="5"/>
      <c r="D53" s="5"/>
      <c r="E53" s="5"/>
      <c r="F53" s="5"/>
      <c r="G53" s="8"/>
      <c r="H53" s="2"/>
      <c r="I53" s="8"/>
      <c r="J53" s="41"/>
    </row>
    <row r="54" spans="2:11" ht="45" customHeight="1" x14ac:dyDescent="0.3">
      <c r="B54" s="30" t="s">
        <v>3</v>
      </c>
      <c r="C54" s="106" t="s">
        <v>19</v>
      </c>
      <c r="D54" s="107"/>
      <c r="E54" s="107"/>
      <c r="F54" s="107"/>
      <c r="G54" s="19">
        <f>G55+G65+G72</f>
        <v>5805135.46</v>
      </c>
      <c r="H54" s="20"/>
      <c r="I54" s="20"/>
    </row>
    <row r="55" spans="2:11" ht="30.1" customHeight="1" x14ac:dyDescent="0.3">
      <c r="B55" s="27" t="s">
        <v>35</v>
      </c>
      <c r="C55" s="119" t="s">
        <v>20</v>
      </c>
      <c r="D55" s="119"/>
      <c r="E55" s="119"/>
      <c r="F55" s="119"/>
      <c r="G55" s="12">
        <f>G64+G60+G63+G57</f>
        <v>480000</v>
      </c>
      <c r="H55" s="15"/>
      <c r="I55" s="15"/>
    </row>
    <row r="56" spans="2:11" ht="14.95" customHeight="1" x14ac:dyDescent="0.3">
      <c r="B56" s="28" t="s">
        <v>54</v>
      </c>
      <c r="C56" s="98" t="s">
        <v>53</v>
      </c>
      <c r="D56" s="99"/>
      <c r="E56" s="99"/>
      <c r="F56" s="99"/>
      <c r="G56" s="16"/>
      <c r="H56" s="16"/>
      <c r="I56" s="17"/>
      <c r="J56" s="55"/>
    </row>
    <row r="57" spans="2:11" s="53" customFormat="1" x14ac:dyDescent="0.3">
      <c r="B57" s="79"/>
      <c r="C57" s="70" t="s">
        <v>61</v>
      </c>
      <c r="D57" s="71"/>
      <c r="E57" s="71"/>
      <c r="F57" s="72"/>
      <c r="G57" s="76">
        <v>350000</v>
      </c>
      <c r="H57" s="62" t="s">
        <v>49</v>
      </c>
      <c r="I57" s="38">
        <v>121586</v>
      </c>
      <c r="J57" s="55"/>
    </row>
    <row r="58" spans="2:11" s="53" customFormat="1" ht="48.9" x14ac:dyDescent="0.3">
      <c r="B58" s="79"/>
      <c r="C58" s="73"/>
      <c r="D58" s="74"/>
      <c r="E58" s="74"/>
      <c r="F58" s="75"/>
      <c r="G58" s="77"/>
      <c r="H58" s="62" t="s">
        <v>62</v>
      </c>
      <c r="I58" s="38">
        <v>228414</v>
      </c>
      <c r="J58" s="55"/>
    </row>
    <row r="59" spans="2:11" ht="14.95" customHeight="1" x14ac:dyDescent="0.3">
      <c r="B59" s="28" t="s">
        <v>77</v>
      </c>
      <c r="C59" s="98" t="s">
        <v>78</v>
      </c>
      <c r="D59" s="99"/>
      <c r="E59" s="99"/>
      <c r="F59" s="99"/>
      <c r="G59" s="21"/>
      <c r="H59" s="21"/>
      <c r="I59" s="22"/>
    </row>
    <row r="60" spans="2:11" ht="15.65" customHeight="1" x14ac:dyDescent="0.3">
      <c r="B60" s="88"/>
      <c r="C60" s="91" t="s">
        <v>96</v>
      </c>
      <c r="D60" s="92"/>
      <c r="E60" s="92"/>
      <c r="F60" s="108"/>
      <c r="G60" s="68">
        <v>105000</v>
      </c>
      <c r="H60" s="23" t="s">
        <v>49</v>
      </c>
      <c r="I60" s="9">
        <v>5000</v>
      </c>
      <c r="J60" s="41"/>
    </row>
    <row r="61" spans="2:11" ht="15.65" customHeight="1" x14ac:dyDescent="0.3">
      <c r="B61" s="90"/>
      <c r="C61" s="95"/>
      <c r="D61" s="96"/>
      <c r="E61" s="96"/>
      <c r="F61" s="109"/>
      <c r="G61" s="69"/>
      <c r="H61" s="23" t="s">
        <v>37</v>
      </c>
      <c r="I61" s="9">
        <v>100000</v>
      </c>
      <c r="J61" s="41"/>
    </row>
    <row r="62" spans="2:11" ht="14.95" customHeight="1" x14ac:dyDescent="0.3">
      <c r="B62" s="28" t="s">
        <v>80</v>
      </c>
      <c r="C62" s="98" t="s">
        <v>31</v>
      </c>
      <c r="D62" s="99"/>
      <c r="E62" s="99"/>
      <c r="F62" s="99"/>
      <c r="G62" s="16"/>
      <c r="H62" s="16"/>
      <c r="I62" s="17"/>
      <c r="J62" s="55"/>
    </row>
    <row r="63" spans="2:11" ht="41.95" customHeight="1" x14ac:dyDescent="0.3">
      <c r="B63" s="63"/>
      <c r="C63" s="105" t="s">
        <v>82</v>
      </c>
      <c r="D63" s="105"/>
      <c r="E63" s="105"/>
      <c r="F63" s="105"/>
      <c r="G63" s="9">
        <v>10000</v>
      </c>
      <c r="H63" s="23" t="s">
        <v>37</v>
      </c>
      <c r="I63" s="38">
        <v>10000</v>
      </c>
      <c r="J63" s="56"/>
    </row>
    <row r="64" spans="2:11" ht="21.6" customHeight="1" x14ac:dyDescent="0.3">
      <c r="B64" s="36"/>
      <c r="C64" s="100" t="s">
        <v>47</v>
      </c>
      <c r="D64" s="101"/>
      <c r="E64" s="101"/>
      <c r="F64" s="102"/>
      <c r="G64" s="9">
        <v>15000</v>
      </c>
      <c r="H64" s="23" t="s">
        <v>37</v>
      </c>
      <c r="I64" s="9">
        <v>15000</v>
      </c>
      <c r="J64" s="41"/>
      <c r="K64" s="61"/>
    </row>
    <row r="65" spans="2:10" ht="30.1" customHeight="1" x14ac:dyDescent="0.3">
      <c r="B65" s="32" t="s">
        <v>36</v>
      </c>
      <c r="C65" s="119" t="s">
        <v>22</v>
      </c>
      <c r="D65" s="119"/>
      <c r="E65" s="119"/>
      <c r="F65" s="119"/>
      <c r="G65" s="12">
        <f>G67+G71</f>
        <v>5091585.46</v>
      </c>
      <c r="H65" s="15"/>
      <c r="I65" s="15"/>
    </row>
    <row r="66" spans="2:10" ht="14.95" customHeight="1" x14ac:dyDescent="0.3">
      <c r="B66" s="28" t="s">
        <v>23</v>
      </c>
      <c r="C66" s="98" t="s">
        <v>24</v>
      </c>
      <c r="D66" s="99"/>
      <c r="E66" s="99"/>
      <c r="F66" s="99"/>
      <c r="G66" s="21"/>
      <c r="H66" s="21"/>
      <c r="I66" s="22"/>
    </row>
    <row r="67" spans="2:10" ht="51.65" customHeight="1" x14ac:dyDescent="0.3">
      <c r="B67" s="78"/>
      <c r="C67" s="70" t="s">
        <v>87</v>
      </c>
      <c r="D67" s="71"/>
      <c r="E67" s="71"/>
      <c r="F67" s="72"/>
      <c r="G67" s="76">
        <v>5083585.46</v>
      </c>
      <c r="H67" s="23" t="s">
        <v>71</v>
      </c>
      <c r="I67" s="31">
        <v>1250000</v>
      </c>
      <c r="J67" s="41"/>
    </row>
    <row r="68" spans="2:10" ht="81.55" customHeight="1" x14ac:dyDescent="0.3">
      <c r="B68" s="79"/>
      <c r="C68" s="81"/>
      <c r="D68" s="82"/>
      <c r="E68" s="82"/>
      <c r="F68" s="83"/>
      <c r="G68" s="84"/>
      <c r="H68" s="23" t="s">
        <v>70</v>
      </c>
      <c r="I68" s="31">
        <v>333585.46000000002</v>
      </c>
      <c r="J68" s="41"/>
    </row>
    <row r="69" spans="2:10" ht="32.450000000000003" customHeight="1" x14ac:dyDescent="0.3">
      <c r="B69" s="80"/>
      <c r="C69" s="73"/>
      <c r="D69" s="74"/>
      <c r="E69" s="74"/>
      <c r="F69" s="75"/>
      <c r="G69" s="77"/>
      <c r="H69" s="23" t="s">
        <v>69</v>
      </c>
      <c r="I69" s="31">
        <v>3500000</v>
      </c>
      <c r="J69" s="41"/>
    </row>
    <row r="70" spans="2:10" ht="14.95" customHeight="1" x14ac:dyDescent="0.3">
      <c r="B70" s="28" t="s">
        <v>25</v>
      </c>
      <c r="C70" s="98" t="s">
        <v>26</v>
      </c>
      <c r="D70" s="99"/>
      <c r="E70" s="99"/>
      <c r="F70" s="99"/>
      <c r="G70" s="21"/>
      <c r="H70" s="21"/>
      <c r="I70" s="22"/>
    </row>
    <row r="71" spans="2:10" x14ac:dyDescent="0.3">
      <c r="B71" s="36"/>
      <c r="C71" s="91" t="s">
        <v>86</v>
      </c>
      <c r="D71" s="92"/>
      <c r="E71" s="92"/>
      <c r="F71" s="108"/>
      <c r="G71" s="35">
        <v>8000</v>
      </c>
      <c r="H71" s="23" t="s">
        <v>49</v>
      </c>
      <c r="I71" s="9">
        <v>8000</v>
      </c>
      <c r="J71" s="41"/>
    </row>
    <row r="72" spans="2:10" ht="30.1" customHeight="1" x14ac:dyDescent="0.3">
      <c r="B72" s="27" t="s">
        <v>59</v>
      </c>
      <c r="C72" s="119" t="s">
        <v>56</v>
      </c>
      <c r="D72" s="119"/>
      <c r="E72" s="119"/>
      <c r="F72" s="119"/>
      <c r="G72" s="12">
        <f>G74</f>
        <v>233550</v>
      </c>
      <c r="H72" s="15"/>
      <c r="I72" s="15"/>
    </row>
    <row r="73" spans="2:10" ht="14.95" customHeight="1" x14ac:dyDescent="0.3">
      <c r="B73" s="28" t="s">
        <v>57</v>
      </c>
      <c r="C73" s="98" t="s">
        <v>58</v>
      </c>
      <c r="D73" s="99"/>
      <c r="E73" s="99"/>
      <c r="F73" s="99"/>
      <c r="G73" s="21"/>
      <c r="H73" s="21"/>
      <c r="I73" s="22"/>
    </row>
    <row r="74" spans="2:10" ht="16.5" customHeight="1" x14ac:dyDescent="0.3">
      <c r="B74" s="79"/>
      <c r="C74" s="91" t="s">
        <v>85</v>
      </c>
      <c r="D74" s="92"/>
      <c r="E74" s="92"/>
      <c r="F74" s="108"/>
      <c r="G74" s="68">
        <v>233550</v>
      </c>
      <c r="H74" s="23" t="s">
        <v>37</v>
      </c>
      <c r="I74" s="38">
        <v>133750</v>
      </c>
      <c r="J74" s="41"/>
    </row>
    <row r="75" spans="2:10" ht="45.7" customHeight="1" x14ac:dyDescent="0.3">
      <c r="B75" s="80"/>
      <c r="C75" s="95"/>
      <c r="D75" s="96"/>
      <c r="E75" s="96"/>
      <c r="F75" s="109"/>
      <c r="G75" s="69"/>
      <c r="H75" s="23" t="s">
        <v>72</v>
      </c>
      <c r="I75" s="38">
        <v>99800</v>
      </c>
      <c r="J75" s="136" t="s">
        <v>93</v>
      </c>
    </row>
    <row r="76" spans="2:10" ht="10.9" customHeight="1" x14ac:dyDescent="0.3">
      <c r="C76" s="5"/>
      <c r="D76" s="5"/>
      <c r="E76" s="5"/>
      <c r="F76" s="5"/>
      <c r="G76" s="8"/>
      <c r="H76" s="24"/>
      <c r="I76" s="8"/>
      <c r="J76" s="41"/>
    </row>
    <row r="77" spans="2:10" x14ac:dyDescent="0.3">
      <c r="B77" s="137" t="s">
        <v>8</v>
      </c>
      <c r="C77" s="137"/>
      <c r="D77" s="137"/>
      <c r="E77" s="137"/>
      <c r="F77" s="137"/>
      <c r="G77" s="137"/>
      <c r="H77" s="137"/>
      <c r="I77" s="137"/>
      <c r="J77" s="45"/>
    </row>
    <row r="78" spans="2:10" ht="21.6" customHeight="1" x14ac:dyDescent="0.3">
      <c r="B78" s="115" t="s">
        <v>94</v>
      </c>
      <c r="C78" s="115"/>
      <c r="D78" s="115"/>
      <c r="E78" s="115"/>
      <c r="F78" s="115"/>
      <c r="G78" s="115"/>
      <c r="H78" s="115"/>
      <c r="I78" s="115"/>
      <c r="J78" s="46"/>
    </row>
    <row r="79" spans="2:10" ht="8.35" customHeight="1" x14ac:dyDescent="0.3"/>
    <row r="80" spans="2:10" x14ac:dyDescent="0.3">
      <c r="B80" s="94" t="s">
        <v>12</v>
      </c>
      <c r="C80" s="94"/>
    </row>
    <row r="81" spans="2:11" x14ac:dyDescent="0.3">
      <c r="B81" s="94" t="s">
        <v>13</v>
      </c>
      <c r="C81" s="94"/>
    </row>
    <row r="82" spans="2:11" x14ac:dyDescent="0.3">
      <c r="B82" s="94" t="s">
        <v>14</v>
      </c>
      <c r="C82" s="94"/>
    </row>
    <row r="83" spans="2:11" ht="14.95" customHeight="1" x14ac:dyDescent="0.3">
      <c r="F83" s="116" t="s">
        <v>15</v>
      </c>
      <c r="G83" s="116"/>
      <c r="H83" s="116"/>
      <c r="I83" s="116"/>
      <c r="J83" s="58"/>
    </row>
    <row r="84" spans="2:11" x14ac:dyDescent="0.3">
      <c r="F84" s="117" t="s">
        <v>16</v>
      </c>
      <c r="G84" s="117"/>
      <c r="H84" s="117"/>
      <c r="I84" s="117"/>
      <c r="J84" s="59"/>
    </row>
    <row r="85" spans="2:11" x14ac:dyDescent="0.3">
      <c r="H85" s="118" t="s">
        <v>68</v>
      </c>
      <c r="I85" s="118"/>
      <c r="J85" s="118"/>
      <c r="K85" s="118"/>
    </row>
    <row r="87" spans="2:11" x14ac:dyDescent="0.3">
      <c r="J87" s="59"/>
    </row>
  </sheetData>
  <mergeCells count="89">
    <mergeCell ref="C37:F38"/>
    <mergeCell ref="G37:G38"/>
    <mergeCell ref="C59:F59"/>
    <mergeCell ref="C60:F61"/>
    <mergeCell ref="G60:G61"/>
    <mergeCell ref="C63:F63"/>
    <mergeCell ref="B60:B61"/>
    <mergeCell ref="C62:F62"/>
    <mergeCell ref="C48:F48"/>
    <mergeCell ref="B1:I1"/>
    <mergeCell ref="C31:F31"/>
    <mergeCell ref="C55:F55"/>
    <mergeCell ref="E12:I12"/>
    <mergeCell ref="E13:I13"/>
    <mergeCell ref="E17:I17"/>
    <mergeCell ref="C40:F40"/>
    <mergeCell ref="C49:F49"/>
    <mergeCell ref="C50:F50"/>
    <mergeCell ref="C51:F51"/>
    <mergeCell ref="B2:I2"/>
    <mergeCell ref="B3:I3"/>
    <mergeCell ref="B5:I5"/>
    <mergeCell ref="B6:I6"/>
    <mergeCell ref="C27:F27"/>
    <mergeCell ref="C29:F29"/>
    <mergeCell ref="C35:F35"/>
    <mergeCell ref="C30:F30"/>
    <mergeCell ref="F83:I83"/>
    <mergeCell ref="F84:I84"/>
    <mergeCell ref="H85:K85"/>
    <mergeCell ref="B78:I78"/>
    <mergeCell ref="B80:C80"/>
    <mergeCell ref="B81:C81"/>
    <mergeCell ref="B82:C82"/>
    <mergeCell ref="B77:I77"/>
    <mergeCell ref="C70:F70"/>
    <mergeCell ref="C71:F71"/>
    <mergeCell ref="C65:F65"/>
    <mergeCell ref="C66:F66"/>
    <mergeCell ref="B57:B58"/>
    <mergeCell ref="B74:B75"/>
    <mergeCell ref="C74:F75"/>
    <mergeCell ref="G74:G75"/>
    <mergeCell ref="C72:F72"/>
    <mergeCell ref="C73:F73"/>
    <mergeCell ref="C54:F54"/>
    <mergeCell ref="C46:F47"/>
    <mergeCell ref="G46:G47"/>
    <mergeCell ref="C64:F64"/>
    <mergeCell ref="C56:F56"/>
    <mergeCell ref="C52:F52"/>
    <mergeCell ref="B46:B47"/>
    <mergeCell ref="E9:I9"/>
    <mergeCell ref="E10:I10"/>
    <mergeCell ref="B8:D8"/>
    <mergeCell ref="B9:D9"/>
    <mergeCell ref="B10:D10"/>
    <mergeCell ref="B7:H7"/>
    <mergeCell ref="B13:D13"/>
    <mergeCell ref="B17:D17"/>
    <mergeCell ref="E8:I8"/>
    <mergeCell ref="E11:I11"/>
    <mergeCell ref="B11:D11"/>
    <mergeCell ref="B19:I19"/>
    <mergeCell ref="B12:D12"/>
    <mergeCell ref="E15:I15"/>
    <mergeCell ref="B15:D15"/>
    <mergeCell ref="B16:G16"/>
    <mergeCell ref="H16:I16"/>
    <mergeCell ref="H14:I14"/>
    <mergeCell ref="B14:F14"/>
    <mergeCell ref="C57:F58"/>
    <mergeCell ref="G57:G58"/>
    <mergeCell ref="B67:B69"/>
    <mergeCell ref="C67:F69"/>
    <mergeCell ref="G67:G69"/>
    <mergeCell ref="B20:I20"/>
    <mergeCell ref="C24:F24"/>
    <mergeCell ref="C25:F25"/>
    <mergeCell ref="B32:B34"/>
    <mergeCell ref="C32:F34"/>
    <mergeCell ref="G32:G34"/>
    <mergeCell ref="C36:F36"/>
    <mergeCell ref="B22:I22"/>
    <mergeCell ref="C44:F44"/>
    <mergeCell ref="C45:F45"/>
    <mergeCell ref="C43:F43"/>
    <mergeCell ref="B37:B40"/>
    <mergeCell ref="C39:F39"/>
  </mergeCells>
  <phoneticPr fontId="8" type="noConversion"/>
  <pageMargins left="0.7" right="0.7" top="0.75" bottom="0.75" header="0.3" footer="0.3"/>
  <pageSetup paperSize="9" scale="58" fitToHeight="0" orientation="portrait" r:id="rId1"/>
  <rowBreaks count="2" manualBreakCount="2">
    <brk id="42" max="9" man="1"/>
    <brk id="8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Program_2026</vt:lpstr>
      <vt:lpstr>Program_2026!Podrucje_ispisa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Nobilo</dc:creator>
  <cp:lastModifiedBy>Ana Bajcic Hrgovcic</cp:lastModifiedBy>
  <cp:lastPrinted>2026-02-23T17:17:14Z</cp:lastPrinted>
  <dcterms:created xsi:type="dcterms:W3CDTF">2022-05-17T08:06:04Z</dcterms:created>
  <dcterms:modified xsi:type="dcterms:W3CDTF">2026-02-23T17:29:11Z</dcterms:modified>
</cp:coreProperties>
</file>